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abic" sheetId="1" r:id="rId4"/>
    <sheet state="visible" name="English" sheetId="2" r:id="rId5"/>
    <sheet state="hidden" name="Hospitals Names" sheetId="3" r:id="rId6"/>
  </sheets>
  <definedNames>
    <definedName name="Madinah">'Hospitals Names'!$D$189:$D$210</definedName>
    <definedName name="NorthernBorders">'Hospitals Names'!$D$120:$D$125</definedName>
    <definedName name="Jeddah">'Hospitals Names'!$D$142:$D$154</definedName>
    <definedName name="Taif">'Hospitals Names'!$D$18:$D$33</definedName>
    <definedName name="Albaha">'Hospitals Names'!$D$93:$D$102</definedName>
    <definedName name="Aseer">'Hospitals Names'!$D$41:$D$60</definedName>
    <definedName name="Najran">'Hospitals Names'!$D$2:$D$12</definedName>
    <definedName name="Hassa">'Hospitals Names'!$D$80:$D$92</definedName>
    <definedName name="Alqurayyat">'Hospitals Names'!$D$13:$D$17</definedName>
    <definedName name="Northern">'Hospitals Names'!$D$120:$D$125</definedName>
    <definedName name="Region">'Hospitals Names'!$A$3:$A$22</definedName>
    <definedName name="Qonfuda">'Hospitals Names'!$D$137:$D$141</definedName>
    <definedName name="Jouf">'Hospitals Names'!$D$155:$D$164</definedName>
    <definedName name="Bisha">'Hospitals Names'!$D$232:$D$238</definedName>
    <definedName name="Eastern">'Hospitals Names'!$D$165:$D$188</definedName>
    <definedName name="Hafralbatin">'Hospitals Names'!$D$34:$D$40</definedName>
    <definedName name="Makkah">'Hospitals Names'!$D$126:$D$136</definedName>
    <definedName name="Regions">'Hospitals Names'!$A$2:$A$22</definedName>
    <definedName name="Hail">'Hospitals Names'!$D$239:$D$251</definedName>
    <definedName name="Qassim">'Hospitals Names'!$D$61:$D$79</definedName>
    <definedName name="Jazan">'Hospitals Names'!$D$211:$D$231</definedName>
    <definedName name="Tabouk">'Hospitals Names'!$D$103:$D$114</definedName>
    <definedName name="Riyadh">'Hospitals Names'!$D$252:$D$307</definedName>
  </definedNames>
  <calcPr/>
</workbook>
</file>

<file path=xl/sharedStrings.xml><?xml version="1.0" encoding="utf-8"?>
<sst xmlns="http://schemas.openxmlformats.org/spreadsheetml/2006/main" count="836" uniqueCount="469">
  <si>
    <t>نموذج التقييم العملي لمدرب بيكسل (F2022A)</t>
  </si>
  <si>
    <t>الاستجابة</t>
  </si>
  <si>
    <t>المنطقة</t>
  </si>
  <si>
    <t>المدينة</t>
  </si>
  <si>
    <t>اسم المستشفى</t>
  </si>
  <si>
    <t>NA</t>
  </si>
  <si>
    <t>السعة السريرية</t>
  </si>
  <si>
    <t xml:space="preserve">اسم المقيم  </t>
  </si>
  <si>
    <t xml:space="preserve">معلومات التواصل للمقيم  </t>
  </si>
  <si>
    <t xml:space="preserve">   اسم المدرب </t>
  </si>
  <si>
    <t>معلومات المدرب</t>
  </si>
  <si>
    <t>غير مطابق</t>
  </si>
  <si>
    <t>تاريخ الزيارة</t>
  </si>
  <si>
    <t>مطابق</t>
  </si>
  <si>
    <t>لا يمكن تطبيقة</t>
  </si>
  <si>
    <t>العنصر</t>
  </si>
  <si>
    <t>المعيار</t>
  </si>
  <si>
    <t xml:space="preserve">الدرجة
(من 0 إلى 5) </t>
  </si>
  <si>
    <t>النسبة المئوية
 (%)</t>
  </si>
  <si>
    <t>التعليقات</t>
  </si>
  <si>
    <t>نظافة وتطهير الأيدي</t>
  </si>
  <si>
    <t xml:space="preserve">يقوم المدرب بالتطبيق العملي لممارسات نظافة وتطهير الأيدي  بطريقة صحيحة ويفرق بين الغسيل بالماء والصابون والتطهير بالجل الكحولي     </t>
  </si>
  <si>
    <t>وسائل الحماية الشخصية</t>
  </si>
  <si>
    <t>يقوم المدرب بتوضيح الطريقة الصحيحة لاستخدام الواقيات الشخصية وتشمل ( الارتداء ، الخلع، الترتيب الصحيح، مكان التخلص منها)</t>
  </si>
  <si>
    <t>التعامل مع الانسكابات</t>
  </si>
  <si>
    <t>يعرف المدرب محتويات عدة التعامل مع الانسكابات ويعرض كيفية التعامل مع الانسكابات البيولوجية بطريقة صحيحة</t>
  </si>
  <si>
    <t>اختبار ملائمة الكمام</t>
  </si>
  <si>
    <t>ملاحظة: يتم عمل التقييم لأحد نوعي اختبار ملائمة الكمام التنفسي عال الكفاءة</t>
  </si>
  <si>
    <t xml:space="preserve">الدرجة
(0،1،NA) </t>
  </si>
  <si>
    <t>تعليمات عامة</t>
  </si>
  <si>
    <t xml:space="preserve">يقوم المدرب بشرح خطوات اختبار ملائمة الكمام قبل بداية التدريب العملي </t>
  </si>
  <si>
    <t>يتأكد المدرب من ملائمة المتدرب لاختبار الكفاءة (يقوم المدرب بالتأكد ان المتدرب لا يعاني من أي أمراض تنفسية قبل التدريب مع تعبئة النموذج الصحي)،  وكذلك عدم وجود لحية</t>
  </si>
  <si>
    <t>اختبار الملائمة الكمي</t>
  </si>
  <si>
    <t>يقوم المدرب بتوصيل أجزاء الجهاز  بطريقة صحيحة</t>
  </si>
  <si>
    <t xml:space="preserve">  يقوم المدرب بعمل الفحص اليومي للجهاز قبل بدء جلسة التدريب</t>
  </si>
  <si>
    <t>يقوم المدرب بإدخال بيانات المتدرب و الكمام على النظام بطريقة صحيحة</t>
  </si>
  <si>
    <t xml:space="preserve">  يقوم المدرب باعداد الكمام وتوصيله بالجهاز بطريقة صحيحة</t>
  </si>
  <si>
    <t>يعرف المدرب خطوات الاختبار ويتابع جميع الخطوات حسب تعليمات البرنامج</t>
  </si>
  <si>
    <t>يقوم المدرب بالطلب من المتدرب أن يتبع تعليمات البرنامج ويتابع المتدرب خلال الاختبار</t>
  </si>
  <si>
    <t>اختبار الملائمة النوعي</t>
  </si>
  <si>
    <t>يقوم المدرب قبل الاختبار من الـتأكد من عدم تناول المتدرب لأي طعام أو مشروبات أو التدخين أو تناول العلكة خلال 15 دقيقة قبل الاختبار</t>
  </si>
  <si>
    <t>يتم تسجيل نتائج اختبار الحساسية والملائمة في نموذج اكمال اختبار الملائمة الخاص</t>
  </si>
  <si>
    <t>يقوم المدرب بتجهيز كلا من بخاخ اختبار الحساسية وبخاخ اختبار الملائمة بالمحلول المخصص لكل بخاخ والتأكد من عملهم قبل بداية الاختبار</t>
  </si>
  <si>
    <t xml:space="preserve">يطلب المدرب  من المتدرب التنفس من خلال الفم مع إخراج اللسان للخارج وتذكيره من حين لاخر  </t>
  </si>
  <si>
    <t xml:space="preserve">يتم عمل الاختبار في وضع رأسي وبذكر المدرب المتدرب من حين لاخر أن يخبره فور احساسه بالطعم في أي وقت   </t>
  </si>
  <si>
    <t xml:space="preserve">يستخدم المدرب ساعة إيقاف لتنظيم الفترة الزمنية لتمارين الاختبار وتوقيتات الضخات الإضافية للمحلول  </t>
  </si>
  <si>
    <t>يتم عمل اختبار الحساسية في البداية لحساب عدد البخات اللازمة عند عمل اختبار الملائمة</t>
  </si>
  <si>
    <t xml:space="preserve">يتم ضخ 10 بخات من البخاخ في البداية مع أقصى عدد 30 بخة ببطء وبعمق  </t>
  </si>
  <si>
    <t xml:space="preserve">يقوم المدرب بتسجيل اختبار الحساسية حسب استجابة المتدرب عند الرقم 10 أو 20 أو 30  </t>
  </si>
  <si>
    <t xml:space="preserve">   يقوم المدرب بخلع الخوذة والطلب من المتدرب شرب الماء والانتظار لبضع دقائق حتى يختفي الطعم قبل إتمام باقي الاختبار  </t>
  </si>
  <si>
    <t>Count NA=</t>
  </si>
  <si>
    <t xml:space="preserve">يطلب المدرب من المتدرب ارتداء الكمام عال الكفاءة و اجراء اختبار الاحكام   </t>
  </si>
  <si>
    <t>Count 1=</t>
  </si>
  <si>
    <t>يطلب المدرب من المتدرب اجراء جميع التمرينات لاختبار الملائمة بالطريقة والتوقيت الصحيح</t>
  </si>
  <si>
    <t>Count 0 =</t>
  </si>
  <si>
    <t xml:space="preserve">يتم تكرار ضخ نصف عدد البخات المسجلة في بداية الاختبار كل 30 ثانية خلال الاختبار ( 5 ، 10، 20)  </t>
  </si>
  <si>
    <t>Total =</t>
  </si>
  <si>
    <t>يقوم المدرب باعتماد الكمام عال الكفاءة اذا تم الانتهاء من جميع خطوات الاختبار دون أن يشعر المتدرب نهائيا بطعم المحلول السكري</t>
  </si>
  <si>
    <t>Presentage</t>
  </si>
  <si>
    <t>يعرف المتدرب أساسيات إعادة الاختبار</t>
  </si>
  <si>
    <t>يقوم المدرب بتنظيف وتطهير أجزاء الجهاز بطريقة صحيحة</t>
  </si>
  <si>
    <t>النسبة المئوية</t>
  </si>
  <si>
    <t xml:space="preserve">جهاز خوذة تنقية الهواء والذي يعمل بالطاقة (PAPR) </t>
  </si>
  <si>
    <t xml:space="preserve">يقوم المدرب بشرح وعرض طريقة التركيب بطريقة صحيحة </t>
  </si>
  <si>
    <t>يقوم المدرب كيفية التأكد من شحن الجهاز واختبار سريان الهواء</t>
  </si>
  <si>
    <t>يعرض المدرب طريقة استخدام الجهازبطريقة صحيحة ( الارتداء ، الخلع، فك أجزاؤه)</t>
  </si>
  <si>
    <t xml:space="preserve">need more training </t>
  </si>
  <si>
    <t>يعرض المدرب طريقة الارتداء الصحيح للجهاز مع باقي الواقيات الشخصية</t>
  </si>
  <si>
    <t>Count 0=</t>
  </si>
  <si>
    <t>يعرف المدرب طريقة التنظيف والتطهير الصحيحة للجهاز</t>
  </si>
  <si>
    <t xml:space="preserve">Count 1= </t>
  </si>
  <si>
    <t xml:space="preserve">يطلب المدرب من أي متدرب لم يجتاز اختبار الملائمة لأي سبب أن يتقن ارتداء وخلع الجهاز     </t>
  </si>
  <si>
    <t>Total</t>
  </si>
  <si>
    <t>Percent</t>
  </si>
  <si>
    <t>النسبة المئوية الإجمالية</t>
  </si>
  <si>
    <t>BICSL Trainer- Practical Evaluation Tool (F2023A)</t>
  </si>
  <si>
    <t xml:space="preserve">Responding </t>
  </si>
  <si>
    <t>Date of Visit:</t>
  </si>
  <si>
    <t>Region</t>
  </si>
  <si>
    <t>City Name</t>
  </si>
  <si>
    <t xml:space="preserve">Non-compliant </t>
  </si>
  <si>
    <t>Hospital Name</t>
  </si>
  <si>
    <t xml:space="preserve">Compliant </t>
  </si>
  <si>
    <t>Bed Capacity</t>
  </si>
  <si>
    <t xml:space="preserve">Not Applicable </t>
  </si>
  <si>
    <t>Name of the EVAlUATOR</t>
  </si>
  <si>
    <t>Contact Information of the EVAlUATOR</t>
  </si>
  <si>
    <t>Name of the CANDIDATE</t>
  </si>
  <si>
    <t>Not Matching</t>
  </si>
  <si>
    <t>CANDIDATE Contact Information</t>
  </si>
  <si>
    <t>Matching</t>
  </si>
  <si>
    <t>Not Applicable</t>
  </si>
  <si>
    <t xml:space="preserve">Criteria </t>
  </si>
  <si>
    <t xml:space="preserve">Standard </t>
  </si>
  <si>
    <t>Score
(from 1 to 5)</t>
  </si>
  <si>
    <t>Percentage
(%)</t>
  </si>
  <si>
    <t>Comments</t>
  </si>
  <si>
    <t>Hand Hygiene (H.H)</t>
  </si>
  <si>
    <t>The Trainer demonstrates correct hand hygiene practices and differentiate between 2 types of hand hygiene.</t>
  </si>
  <si>
    <t>Personal Protective Equipment (PPE)</t>
  </si>
  <si>
    <t>The trainer demonstrates correct use of different PPE (Donning&amp; Doffing&amp; Sequence &amp;Disposal)</t>
  </si>
  <si>
    <t>Spill Kit</t>
  </si>
  <si>
    <t>The trainer is familiar with the components of biological spill kit and demonstrate correct technique for dealing with biological spills.</t>
  </si>
  <si>
    <t xml:space="preserve"> Fit Test</t>
  </si>
  <si>
    <t>N.B. The trainer is evaluated for competency with use for the fit test available in the facility either the Quantitative or the qualitative</t>
  </si>
  <si>
    <t xml:space="preserve">Score
(0،1،NA) </t>
  </si>
  <si>
    <t>General instructions</t>
  </si>
  <si>
    <t>Explain fit test steps at the beginning of the session</t>
  </si>
  <si>
    <t xml:space="preserve">Trainer ensure that participant is eligible for the fit test (i.e., do not have any confirmed or suspected respiratory diseases and fill the medical assessment form, clean shaven) </t>
  </si>
  <si>
    <t>Quantitative Respirator Fit test</t>
  </si>
  <si>
    <t>The trainer connects the parts of the equipment correctly accorrding to the manufacture recommendation</t>
  </si>
  <si>
    <t>The trainer performs the daily check of the equipment</t>
  </si>
  <si>
    <t>The trainer enters the new personal and respirator data on the system</t>
  </si>
  <si>
    <t>The trainer prepares the tested respirator correctly</t>
  </si>
  <si>
    <t>The trainer is familiar with the testing process and follow up all test steps correctly</t>
  </si>
  <si>
    <t>The trainer asks the test participants to follow the machine's instructions and observe the participant throughout all exercises.</t>
  </si>
  <si>
    <t>Qualitative respirator Fit test</t>
  </si>
  <si>
    <t>Confirm that the participant does not eat, drink (except water) and smoking or chew gum for 15 minutes before the test</t>
  </si>
  <si>
    <t>The results of sensitivity &amp; fit tests are recorded in the fit test completion form</t>
  </si>
  <si>
    <t>The trainer prepares the nebulizers correctly with the sensitivity &amp; Fit test solutions and test them before start of the test.</t>
  </si>
  <si>
    <t>The trainer Instructs the participant at the beginning of the test to breathe through his/her mouth with tongue extended and remind him every now and then</t>
  </si>
  <si>
    <t xml:space="preserve"> The test is done in the upright position and the trainer asks the participant to report at any time during the test if he/she can detect the sweet taste of the solution and remind him every now and then</t>
  </si>
  <si>
    <t>The trainer uses stopwatch to regulate the time required for each activities and time for additional squeezes</t>
  </si>
  <si>
    <t xml:space="preserve">Sensitivity test is done correctly to establish the baseline number of squeezes for the fit test. </t>
  </si>
  <si>
    <t>Inject ten squeezes of the bulb as initial step with a maximum of 30, squeezes are done deeply and slowly</t>
  </si>
  <si>
    <t xml:space="preserve">The trainer writes the results of sensitivity test as no. of squeezes required for the participant to detect the taste as 10, or 20, or 30 </t>
  </si>
  <si>
    <t xml:space="preserve"> Trainer removes the test hood, and give the test person instructions to rinse his/her mouth with water and wipe his/her face and wait for a few minutes to clear the taste from his/her mouth</t>
  </si>
  <si>
    <t xml:space="preserve"> The trainer asks the participant to don the respirator and perform a user seal check </t>
  </si>
  <si>
    <t>The trainer instructs the participants to do all recommended exercises with the appropriate duration for each exercise.</t>
  </si>
  <si>
    <t xml:space="preserve"> The trainer Injects one-half the number of squeezes (5, 10, or 15) every 30 seconds for the duration of the fit test procedure</t>
  </si>
  <si>
    <t>The trainer approves the type of tested respirator when all exercises are done without the participant detecting the sweet taste of the aerosol</t>
  </si>
  <si>
    <t>The trainer is aware about the rules for re-testing (if required)</t>
  </si>
  <si>
    <t>The trainer demonstrates correct cleaning and disinfection of the hood and nebulizers</t>
  </si>
  <si>
    <t xml:space="preserve">Percentage </t>
  </si>
  <si>
    <t>Powered Air Purifying Respirator (PAPR)</t>
  </si>
  <si>
    <t xml:space="preserve">The trainer demonstrates correct PAPR assembly  </t>
  </si>
  <si>
    <t>The trainer is familiar with the PAPR testing (Occlusion test and checking for air flow and charge of the battery)</t>
  </si>
  <si>
    <t>The trainer demonstrates proper use of PAPR (Donning&amp; Doffing &amp; Disassembly)</t>
  </si>
  <si>
    <t xml:space="preserve"> The trainer demonstrates proper donning of the PAPR with other PPE.</t>
  </si>
  <si>
    <t>The trainer demonstrates proper cleaning and disinfections of the PAPR parts</t>
  </si>
  <si>
    <t xml:space="preserve">The trainer asks any non- fit participant to demonstrate correct PAPR donning and doffing and corrects any mistakes during demonstration </t>
  </si>
  <si>
    <t xml:space="preserve">Total Score </t>
  </si>
  <si>
    <t>Percentage</t>
  </si>
  <si>
    <t>Hospital's Name</t>
  </si>
  <si>
    <t>Type</t>
  </si>
  <si>
    <t>Najran</t>
  </si>
  <si>
    <t>Badr Al Janoub General Hospital</t>
  </si>
  <si>
    <t>MOH</t>
  </si>
  <si>
    <t>Albaha</t>
  </si>
  <si>
    <t>Habona General Hospital</t>
  </si>
  <si>
    <t>Maternity and Child Hospital Arar</t>
  </si>
  <si>
    <t>Alqurayyat</t>
  </si>
  <si>
    <t>Khubash General Hospital</t>
  </si>
  <si>
    <t>Turaif General Hospital</t>
  </si>
  <si>
    <t>Aseer</t>
  </si>
  <si>
    <t>King Khalid Hospital, Najran</t>
  </si>
  <si>
    <t>Rafha Central Hospital</t>
  </si>
  <si>
    <t>Bisha</t>
  </si>
  <si>
    <t>Maternity and Children Hospital</t>
  </si>
  <si>
    <t>Prince Abdulaziz Bin Musaad Hospital</t>
  </si>
  <si>
    <r>
      <rPr>
        <rFont val="Calibri"/>
        <color theme="1"/>
        <sz val="11.0"/>
      </rPr>
      <t>Eastern</t>
    </r>
    <r>
      <rPr>
        <rFont val="Arial"/>
        <color theme="1"/>
        <sz val="11.0"/>
      </rPr>
      <t xml:space="preserve"> </t>
    </r>
  </si>
  <si>
    <t>Najran Psychiatry Hospital</t>
  </si>
  <si>
    <t>Al Amal Complex for Mental Health</t>
  </si>
  <si>
    <t>Hafralbatin</t>
  </si>
  <si>
    <t>Najran University Hospital (NUH)</t>
  </si>
  <si>
    <t>NON-MOH</t>
  </si>
  <si>
    <t>Cardiac Center - Arar</t>
  </si>
  <si>
    <t>Hail</t>
  </si>
  <si>
    <t>New Najran General Hospital</t>
  </si>
  <si>
    <t>Alwageela General Hospital</t>
  </si>
  <si>
    <t>Hassa</t>
  </si>
  <si>
    <t>Sharoorah General Hospital</t>
  </si>
  <si>
    <t>Shobat General Hospital</t>
  </si>
  <si>
    <t>Jazan</t>
  </si>
  <si>
    <t>Thar General Hospital</t>
  </si>
  <si>
    <t>Naqaha Hospital - Extended Care Hospital</t>
  </si>
  <si>
    <t>Jeddah</t>
  </si>
  <si>
    <t>Yadama General Hospital</t>
  </si>
  <si>
    <t>Jadaidat General Hospital</t>
  </si>
  <si>
    <t>Jouf</t>
  </si>
  <si>
    <t>Alhadethah Hospital</t>
  </si>
  <si>
    <t>Madinah</t>
  </si>
  <si>
    <t>Alissawiya Hospital</t>
  </si>
  <si>
    <t>Makkah</t>
  </si>
  <si>
    <t>Alqrayat General Hospital</t>
  </si>
  <si>
    <t>King Faisal Hospital in Alqrayat</t>
  </si>
  <si>
    <t>Northern</t>
  </si>
  <si>
    <t>Mental Health Hospital in Alqrayat</t>
  </si>
  <si>
    <t>Qassim</t>
  </si>
  <si>
    <t>Taif</t>
  </si>
  <si>
    <t>Alkhurma General Hospital</t>
  </si>
  <si>
    <t>Qonfuda</t>
  </si>
  <si>
    <t>Almahani Hospital</t>
  </si>
  <si>
    <t>Riyadh</t>
  </si>
  <si>
    <t>Almuyah General Hospital</t>
  </si>
  <si>
    <t>Tabouk</t>
  </si>
  <si>
    <t>Alquraie Bani Malek Hospital</t>
  </si>
  <si>
    <t>Alsehen General Hospital</t>
  </si>
  <si>
    <t>Children Hospital</t>
  </si>
  <si>
    <t>Dhalm Hospital</t>
  </si>
  <si>
    <t>King Abdulaziz Specialist Hospital</t>
  </si>
  <si>
    <t>King Faisal General Hospital</t>
  </si>
  <si>
    <t>Maisan General Hospital</t>
  </si>
  <si>
    <t>Mental Health Hospital</t>
  </si>
  <si>
    <t>Qeya General Hospital</t>
  </si>
  <si>
    <t>Raniah General Hospital</t>
  </si>
  <si>
    <t>Trubah General Hospital</t>
  </si>
  <si>
    <t>Umedoum Hospital</t>
  </si>
  <si>
    <t>Alqaysomah General Hospital</t>
  </si>
  <si>
    <t>Alsaeerah General Hospital</t>
  </si>
  <si>
    <t>Central Hospital</t>
  </si>
  <si>
    <t>King Khalid General Hospital</t>
  </si>
  <si>
    <t>Recover Hospital</t>
  </si>
  <si>
    <t>Albarak General Hospital</t>
  </si>
  <si>
    <t>Alfarshah Hospital</t>
  </si>
  <si>
    <t>Alharjah General Hospital</t>
  </si>
  <si>
    <t>Almadhah Hospital</t>
  </si>
  <si>
    <t>Almajardah General Hospital</t>
  </si>
  <si>
    <t>Alnamas General Hospital</t>
  </si>
  <si>
    <t>Alqahmah General Hospital</t>
  </si>
  <si>
    <t>Asir Central Hospital</t>
  </si>
  <si>
    <t>Bllhamar General Hospital</t>
  </si>
  <si>
    <t>Bllsamar General Hospital</t>
  </si>
  <si>
    <t>Dhahran Al-Janoab General Hospital</t>
  </si>
  <si>
    <t>Khamis Mushayt General Hospital</t>
  </si>
  <si>
    <t>Khamis Mushayt Maternity Hospital</t>
  </si>
  <si>
    <t>Mahayel General Hospital</t>
  </si>
  <si>
    <t>Maternity in Abha</t>
  </si>
  <si>
    <t>Mental Health Hospital in Asir</t>
  </si>
  <si>
    <t>Rejal Almaa General Hospital</t>
  </si>
  <si>
    <t>Sarat Ubaida General Hospital</t>
  </si>
  <si>
    <t>Tannumah Hospital</t>
  </si>
  <si>
    <t>Uhod Rafidah General Hospital</t>
  </si>
  <si>
    <t>Al Asyah General Hospital (MOH)</t>
  </si>
  <si>
    <t>Al Rass General Hospital (MOH)</t>
  </si>
  <si>
    <t>Al Shifa Hospital (MOH)</t>
  </si>
  <si>
    <t>Ayun Al Jawa General Hospital (MOH)</t>
  </si>
  <si>
    <t>Badaya General Hospital (MOH)</t>
  </si>
  <si>
    <t>Bukariyah General Hospital (MOH)</t>
  </si>
  <si>
    <t>Buraidah Central Hospital (MOH)</t>
  </si>
  <si>
    <t>Dariyah General Hospital (MOH)</t>
  </si>
  <si>
    <t>King Fahad Specialist Hospital (MOH)</t>
  </si>
  <si>
    <t>King Saud Hospital (MOH)</t>
  </si>
  <si>
    <t>Maternity and Children Hospital (MOH)</t>
  </si>
  <si>
    <t>Mental Health &amp; Rehabilitation (MOH)</t>
  </si>
  <si>
    <t>Mithnab General Hospital (MOH)</t>
  </si>
  <si>
    <t>Nibhaniyah General Hospital (MOH)</t>
  </si>
  <si>
    <t>Oqla Saqoor General Hospital (MOH)</t>
  </si>
  <si>
    <t>Qawara General Hospital (MOH)</t>
  </si>
  <si>
    <t>Qibah General Hospital (MOH)</t>
  </si>
  <si>
    <t>Qussaibah General Hospital (MOH)</t>
  </si>
  <si>
    <t>Riyadh Khobra General Hospital (MOH)</t>
  </si>
  <si>
    <t>Afaleq Rehabilitative Care Hospital</t>
  </si>
  <si>
    <t>Al-Jabr of The Eyes, Nose, Ear and Throat Hospital</t>
  </si>
  <si>
    <t>Aljafr General Hospital</t>
  </si>
  <si>
    <t>Al-Oyoun City General Hospital</t>
  </si>
  <si>
    <t>Johns Hopkins Aramco Healthcare (JHAH)</t>
  </si>
  <si>
    <t>King Fahad Hospital in Hafouf</t>
  </si>
  <si>
    <t>King Faisal General Hospital in Alahsa</t>
  </si>
  <si>
    <t>Maternity and Children Hospital In Ahsa</t>
  </si>
  <si>
    <t>National Guard King Abdulaziz Hospital in Alahsa</t>
  </si>
  <si>
    <t>Omran Hospital</t>
  </si>
  <si>
    <t>Prince Saud Bin Galloway Hospital</t>
  </si>
  <si>
    <t>Prince Sultan Cardiac Centre</t>
  </si>
  <si>
    <t>Psychiatric Hospital</t>
  </si>
  <si>
    <t>Alaqeeq General Hospital</t>
  </si>
  <si>
    <t>Almakhwah Hospital</t>
  </si>
  <si>
    <t>Almandaq Hospital</t>
  </si>
  <si>
    <t>Alnaqahah Hospital in Albaha</t>
  </si>
  <si>
    <t>Alqora General Hospital</t>
  </si>
  <si>
    <t>King Fahad Hospital in Albaha</t>
  </si>
  <si>
    <t>Mental Health Hospital in Albaha</t>
  </si>
  <si>
    <t>Prince Meshari Bin Saud- General Baljarshi Hospital</t>
  </si>
  <si>
    <t>Qulwah General Hospital</t>
  </si>
  <si>
    <t>Tashkhes Alhejrah Hospital</t>
  </si>
  <si>
    <t>Abu Rakah Hospital</t>
  </si>
  <si>
    <t>Albedaa General Hospital</t>
  </si>
  <si>
    <t>Alwajh General Hospital</t>
  </si>
  <si>
    <t>Ashwaq Hospital</t>
  </si>
  <si>
    <t>Dhebaa General Hospital</t>
  </si>
  <si>
    <t>Haqel General Hospital</t>
  </si>
  <si>
    <t>King Fahad Specialist Hospital</t>
  </si>
  <si>
    <t>King Khalid Hospital</t>
  </si>
  <si>
    <t>Taima General Hospital</t>
  </si>
  <si>
    <t>Umluj General Hospital</t>
  </si>
  <si>
    <t>Northern Borders</t>
  </si>
  <si>
    <t>North Medical Tower (Old Ara Central Hospital)</t>
  </si>
  <si>
    <t>Ajyad General Hospital</t>
  </si>
  <si>
    <t>Alkamal Hospital</t>
  </si>
  <si>
    <t>Alnoor Specialist Hospital</t>
  </si>
  <si>
    <t>Heraa General Hospital</t>
  </si>
  <si>
    <t>Ibn Sina Hospital</t>
  </si>
  <si>
    <t>Khulais Hospital</t>
  </si>
  <si>
    <t>King Abduallah Medical Hospital</t>
  </si>
  <si>
    <t>King Abdulaziz Hospital</t>
  </si>
  <si>
    <t>King Fasial Hospital</t>
  </si>
  <si>
    <t>Security Force Hospital</t>
  </si>
  <si>
    <t>Almudailif General Hopital</t>
  </si>
  <si>
    <t>Alqunfotha General Hospital</t>
  </si>
  <si>
    <t>Namerah General Hospital</t>
  </si>
  <si>
    <t>South Alqunfotha Hospital</t>
  </si>
  <si>
    <t>Thraiban General Hospital</t>
  </si>
  <si>
    <t>Adham General Hospital</t>
  </si>
  <si>
    <t>Al-Azizyh Hospital</t>
  </si>
  <si>
    <t>Al-Laith General Hospital</t>
  </si>
  <si>
    <t>Althager</t>
  </si>
  <si>
    <t>East Jeddah General Hospital</t>
  </si>
  <si>
    <t>Jeddah Eye Hospital</t>
  </si>
  <si>
    <t>Jeddah Psychiatric Hospital</t>
  </si>
  <si>
    <t>King Abdullah Medical Complex</t>
  </si>
  <si>
    <t>King Abudulaziz National Guard</t>
  </si>
  <si>
    <t>King Fahad General Hospital</t>
  </si>
  <si>
    <t>King Faisal Specialist Hospital &amp; Research and Central (KFSHRC)</t>
  </si>
  <si>
    <t>Rabigh</t>
  </si>
  <si>
    <t>Abuajram Hospital</t>
  </si>
  <si>
    <t>Cardic Center</t>
  </si>
  <si>
    <t>Domat Aljandal Hospital</t>
  </si>
  <si>
    <t>King Abdalaziz Specialist</t>
  </si>
  <si>
    <t>Maiqoo Hospital</t>
  </si>
  <si>
    <t>Maternity and Children</t>
  </si>
  <si>
    <t>Meantal Health and Recovery</t>
  </si>
  <si>
    <t>Prince Moteb Hospital</t>
  </si>
  <si>
    <t>Swaier Hospital</t>
  </si>
  <si>
    <t>Tabrgial Hospital</t>
  </si>
  <si>
    <r>
      <rPr>
        <rFont val="Calibri"/>
        <color theme="1"/>
        <sz val="11.0"/>
      </rPr>
      <t>Eastern</t>
    </r>
    <r>
      <rPr>
        <rFont val="Arial"/>
        <color theme="1"/>
        <sz val="11.0"/>
      </rPr>
      <t xml:space="preserve"> Province </t>
    </r>
  </si>
  <si>
    <t>Abqaiq General Hospital</t>
  </si>
  <si>
    <t>Al Babtin Cardiac Center</t>
  </si>
  <si>
    <t>Al Bathaa General Hospital</t>
  </si>
  <si>
    <t>Anak General Hospital</t>
  </si>
  <si>
    <t>Dammam Medical Complex</t>
  </si>
  <si>
    <t>Dhahran Eye Specialist Hospital</t>
  </si>
  <si>
    <t>Dhahran General Hospital (Long Term Care)</t>
  </si>
  <si>
    <t>Eradah Complex for Mental Health</t>
  </si>
  <si>
    <t>Imam Abdulrahman Al Faisal Hospital, National Guard</t>
  </si>
  <si>
    <t>Jubail General Hospital</t>
  </si>
  <si>
    <t>Khafji General Hospital</t>
  </si>
  <si>
    <t>King Fahd Hospital of The University (KFHU)</t>
  </si>
  <si>
    <t>King Fahd Specialist Hospital-Dammam</t>
  </si>
  <si>
    <t>Maternity and Children Hospital, Dammam</t>
  </si>
  <si>
    <t>Neairiah General Hospital</t>
  </si>
  <si>
    <t>Prince Sultan Bin Abdulaziz Hospital in Mulaijah</t>
  </si>
  <si>
    <t>Prince Sultan Bin Abdulaziz Hospital in Uraierah</t>
  </si>
  <si>
    <t>Qariah Ulia General Hospital</t>
  </si>
  <si>
    <t>Qatif Central Hospital</t>
  </si>
  <si>
    <t>Rafiaa General Hospital</t>
  </si>
  <si>
    <t>Ras Tanoura General Hospital</t>
  </si>
  <si>
    <t>Royal Commission Hospital in Jubail</t>
  </si>
  <si>
    <t>Safwa General Hospital</t>
  </si>
  <si>
    <t>Salwa General Hospital</t>
  </si>
  <si>
    <t>Madinah Munawara</t>
  </si>
  <si>
    <t>Alais General Hospital</t>
  </si>
  <si>
    <t>Alfara Valley General Hospital</t>
  </si>
  <si>
    <t>Alhamnah Hospital</t>
  </si>
  <si>
    <t>Alhanakia Hospital</t>
  </si>
  <si>
    <t>Alhasu Hospital</t>
  </si>
  <si>
    <t>Almahd General Hospital</t>
  </si>
  <si>
    <t>Badr General Hospital</t>
  </si>
  <si>
    <t>Khyber General Hospital</t>
  </si>
  <si>
    <t>King Fahad Hospital in Almadina</t>
  </si>
  <si>
    <t>Madinah General Hospital</t>
  </si>
  <si>
    <t>Maternity and Children Hospital In Almedina Almonawarah</t>
  </si>
  <si>
    <t>Medical Rehabilitation Hospital</t>
  </si>
  <si>
    <t>Medina Cardiac Center</t>
  </si>
  <si>
    <t>Mental Health Hospital in Almedina Almonawarah</t>
  </si>
  <si>
    <t>Meqat General Hospital</t>
  </si>
  <si>
    <t>Pilgrims City Hospital</t>
  </si>
  <si>
    <t>Prince AbdulMOHsen Hospital in Alola</t>
  </si>
  <si>
    <t>Prince Mohammed Bin Abdulaziz National Gurad</t>
  </si>
  <si>
    <t>Royal Commission Hospital in Yanbu</t>
  </si>
  <si>
    <t>Uhod General Hospital</t>
  </si>
  <si>
    <t>Yanbu General Hospital</t>
  </si>
  <si>
    <t>Yonbu Alnakheel Hospital</t>
  </si>
  <si>
    <t>Abu Arish General Hospital</t>
  </si>
  <si>
    <t>Addarb General Hospital</t>
  </si>
  <si>
    <t>Ahad Al Masarehah Hospital</t>
  </si>
  <si>
    <t>Al Aredhah General Hospital</t>
  </si>
  <si>
    <t>Al Horrath General Hospital</t>
  </si>
  <si>
    <t>Al Mowassam General Hospital</t>
  </si>
  <si>
    <t>Al Reath General Hospital</t>
  </si>
  <si>
    <t>Alaydabi General Hospital</t>
  </si>
  <si>
    <t>Attowal General Hospital</t>
  </si>
  <si>
    <t>Baish General Hospital</t>
  </si>
  <si>
    <t>Bani Malik General Hospital</t>
  </si>
  <si>
    <t>Chest Diseases General Hospital</t>
  </si>
  <si>
    <t>Dhamad General Hospital</t>
  </si>
  <si>
    <t>Farasan General Hospital</t>
  </si>
  <si>
    <t>Fifa General Hospital</t>
  </si>
  <si>
    <t>Jazan General Hospital</t>
  </si>
  <si>
    <t>King Fahad Central Hospital in Jazan</t>
  </si>
  <si>
    <t>Mental Health Hospital in Jazan</t>
  </si>
  <si>
    <t>Prince Mohammad Bin Nasser Hospital</t>
  </si>
  <si>
    <t>Sabya General Hospital</t>
  </si>
  <si>
    <t>Sametah General Hospital</t>
  </si>
  <si>
    <t>Al Bashaer General Hospital</t>
  </si>
  <si>
    <t>Convalescence and Psychiatry Hospital</t>
  </si>
  <si>
    <t>King Abdullah Hospital</t>
  </si>
  <si>
    <t>Sabt Al Alaya General Hospital</t>
  </si>
  <si>
    <t>Tabalh Hospital</t>
  </si>
  <si>
    <t>Tathleeth General Hospital</t>
  </si>
  <si>
    <t>Wadi Tarj Hospital</t>
  </si>
  <si>
    <t>Al Shinan Hospital</t>
  </si>
  <si>
    <t>Alhait Hospital</t>
  </si>
  <si>
    <t>Alshamly Hospital</t>
  </si>
  <si>
    <t>Bagaa Hospital</t>
  </si>
  <si>
    <t>Ghazalh Hospital</t>
  </si>
  <si>
    <t>Hail general Hospital.</t>
  </si>
  <si>
    <t>King Khlid Hospital</t>
  </si>
  <si>
    <t>King Salman Hospital</t>
  </si>
  <si>
    <t>Maternity Hospital</t>
  </si>
  <si>
    <t>Mental Hospital</t>
  </si>
  <si>
    <t>Mogagg Hospital</t>
  </si>
  <si>
    <t>Samira Hospital</t>
  </si>
  <si>
    <t>Sulimy Hospital</t>
  </si>
  <si>
    <t>Afeef General Hospital</t>
  </si>
  <si>
    <t>Al Imaan Hospital</t>
  </si>
  <si>
    <t>Alaflaj General Hospital</t>
  </si>
  <si>
    <t>Alamal Hospital</t>
  </si>
  <si>
    <t>Alarttawiah General Hospital</t>
  </si>
  <si>
    <t>Albejadiah Hospital</t>
  </si>
  <si>
    <t>Aldwadmy General Hospital</t>
  </si>
  <si>
    <t>Alghatt General Hospital</t>
  </si>
  <si>
    <t>Alhareeq General Hospital</t>
  </si>
  <si>
    <t>Alkhaserah General Hospital</t>
  </si>
  <si>
    <t>Almazahmiah General Hospital</t>
  </si>
  <si>
    <t>Alqowaiyia General Hospital</t>
  </si>
  <si>
    <t>Alrean General Hospital</t>
  </si>
  <si>
    <t>Alsulayyil General Hospital</t>
  </si>
  <si>
    <t>Alyamamah Hospital</t>
  </si>
  <si>
    <t>Alzelfi General Hospital</t>
  </si>
  <si>
    <t>Dharma General Hospital</t>
  </si>
  <si>
    <t>Hottah Bani Tamem General Hospital</t>
  </si>
  <si>
    <t>Hottah Sedeer General Hospital</t>
  </si>
  <si>
    <t>Huraymla General Hospital</t>
  </si>
  <si>
    <t>Imam Abdulrhman Alfaisl Hospital</t>
  </si>
  <si>
    <t>King Abdulaziz University in Riyadh</t>
  </si>
  <si>
    <t>Non-MOH</t>
  </si>
  <si>
    <t>King Abdullah Bin Abdulaziz University Hos</t>
  </si>
  <si>
    <t>King Abdullah Children Hospital (KACH)</t>
  </si>
  <si>
    <t>King Fahad Maternity Hospital</t>
  </si>
  <si>
    <t>King Fahad Medical City</t>
  </si>
  <si>
    <t>King Fahad Medical Pediatric</t>
  </si>
  <si>
    <t>King Faisal Specialist Hospital Riyadh</t>
  </si>
  <si>
    <t>King Khalid Eye Specialist Hospital</t>
  </si>
  <si>
    <t>King Khalid Hospital in Al Majmaah</t>
  </si>
  <si>
    <t>King Khalid Hospital in Kharj</t>
  </si>
  <si>
    <t>King Khalid University Hospital Riyadh</t>
  </si>
  <si>
    <t>King Salman Center for Kidney Diseases</t>
  </si>
  <si>
    <t>King Saud Medical City</t>
  </si>
  <si>
    <t>King Saud Medical City (Maternity)</t>
  </si>
  <si>
    <t>King Saud Medical City (Pediatric)</t>
  </si>
  <si>
    <t>Marat General Hospital</t>
  </si>
  <si>
    <t>Maternity and Children Hospital in Kharj</t>
  </si>
  <si>
    <t>Nafy General Hospital</t>
  </si>
  <si>
    <t>National Guard King Abdulaziz Medical City</t>
  </si>
  <si>
    <t>Prince Mohammed Bin Abdulaziz</t>
  </si>
  <si>
    <t>Prince Salman Hospital Al Dilam</t>
  </si>
  <si>
    <t>Prince Sultan Miltary Medical in Riyadh</t>
  </si>
  <si>
    <t>Psychiatric Hospital Al-Khraj</t>
  </si>
  <si>
    <t>Rafaia Aljemsh Hospital</t>
  </si>
  <si>
    <t>Recovery Hospital Riyadh (Naqaha)</t>
  </si>
  <si>
    <t>Rmah General Hospital</t>
  </si>
  <si>
    <t>Rowiadhah Alardh General Hospital</t>
  </si>
  <si>
    <t>Sajer General Hospital</t>
  </si>
  <si>
    <t>Security Forces Hospital in Riyadh</t>
  </si>
  <si>
    <t>Shaqraa General Hospital</t>
  </si>
  <si>
    <t>Tameer General Hospital</t>
  </si>
  <si>
    <t>Thadeq General Hospital</t>
  </si>
  <si>
    <t>Wady Aldawaser Hospital</t>
  </si>
  <si>
    <t>Wethelan General Hospital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</si>
</sst>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29">
    <font>
      <sz val="11.0"/>
      <color theme="1"/>
      <name val="Arial"/>
      <scheme val="minor"/>
    </font>
    <font>
      <b/>
      <sz val="12.0"/>
      <color rgb="FFFFFFFF"/>
      <name val="Calibri"/>
    </font>
    <font/>
    <font>
      <sz val="11.0"/>
      <color theme="1"/>
      <name val="Calibri"/>
    </font>
    <font>
      <b/>
      <sz val="10.0"/>
      <color rgb="FFFFFFFF"/>
      <name val="Calibri"/>
    </font>
    <font>
      <sz val="11.0"/>
      <color theme="1"/>
      <name val="Arial"/>
    </font>
    <font>
      <sz val="12.0"/>
      <color theme="1"/>
      <name val="Calibri"/>
    </font>
    <font>
      <sz val="11.0"/>
      <color theme="0"/>
      <name val="Calibri"/>
    </font>
    <font>
      <b/>
      <sz val="10.0"/>
      <color theme="1"/>
      <name val="Calibri"/>
    </font>
    <font>
      <b/>
      <sz val="11.0"/>
      <color theme="1"/>
      <name val="Calibri"/>
    </font>
    <font>
      <b/>
      <sz val="10.0"/>
      <color theme="0"/>
      <name val="Calibri"/>
    </font>
    <font>
      <b/>
      <sz val="12.0"/>
      <color theme="1"/>
      <name val="Calibri"/>
    </font>
    <font>
      <b/>
      <sz val="10.0"/>
      <color rgb="FFFFFFFF"/>
      <name val="Arial"/>
    </font>
    <font>
      <sz val="10.0"/>
      <color theme="1"/>
      <name val="Calibri"/>
    </font>
    <font>
      <sz val="10.0"/>
      <color theme="1"/>
      <name val="Arial"/>
    </font>
    <font>
      <b/>
      <sz val="10.0"/>
      <color rgb="FF000000"/>
      <name val="Calibri"/>
    </font>
    <font>
      <sz val="10.0"/>
      <color rgb="FF000000"/>
      <name val="Calibri"/>
    </font>
    <font>
      <b/>
      <sz val="12.0"/>
      <color rgb="FF000000"/>
      <name val="Calibri"/>
    </font>
    <font>
      <b/>
      <sz val="16.0"/>
      <color rgb="FF000000"/>
      <name val="Calibri"/>
    </font>
    <font>
      <b/>
      <sz val="16.0"/>
      <color theme="1"/>
      <name val="Calibri"/>
    </font>
    <font>
      <sz val="11.0"/>
      <color theme="0"/>
      <name val="Arial"/>
    </font>
    <font>
      <b/>
      <sz val="12.0"/>
      <color rgb="FFFFFFFF"/>
      <name val="Arial"/>
    </font>
    <font>
      <b/>
      <sz val="14.0"/>
      <color theme="1"/>
      <name val="Calibri"/>
    </font>
    <font>
      <b/>
      <sz val="14.0"/>
      <color rgb="FF000000"/>
      <name val="Calibri"/>
    </font>
    <font>
      <b/>
      <sz val="11.0"/>
      <color rgb="FFFFFFFF"/>
      <name val="Arial"/>
    </font>
    <font>
      <sz val="12.0"/>
      <color rgb="FF000000"/>
      <name val="Calibri"/>
    </font>
    <font>
      <sz val="11.0"/>
      <color rgb="FF000000"/>
      <name val="Inconsolata"/>
    </font>
    <font>
      <sz val="11.0"/>
      <color rgb="FF525066"/>
      <name val="Monospace"/>
    </font>
    <font>
      <sz val="11.0"/>
      <color rgb="FF000000"/>
      <name val="Calibri"/>
    </font>
  </fonts>
  <fills count="20">
    <fill>
      <patternFill patternType="none"/>
    </fill>
    <fill>
      <patternFill patternType="lightGray"/>
    </fill>
    <fill>
      <patternFill patternType="solid">
        <fgColor rgb="FFB0A064"/>
        <bgColor rgb="FFB0A064"/>
      </patternFill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FBFBF"/>
        <bgColor rgb="FFBFBFBF"/>
      </patternFill>
    </fill>
    <fill>
      <patternFill patternType="solid">
        <fgColor rgb="FFFFC000"/>
        <bgColor rgb="FFFFC000"/>
      </patternFill>
    </fill>
    <fill>
      <patternFill patternType="solid">
        <fgColor rgb="FFF2F2F2"/>
        <bgColor rgb="FFF2F2F2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A8D08D"/>
        <bgColor rgb="FFA8D08D"/>
      </patternFill>
    </fill>
    <fill>
      <patternFill patternType="solid">
        <fgColor rgb="FF0070C0"/>
        <bgColor rgb="FF0070C0"/>
      </patternFill>
    </fill>
    <fill>
      <patternFill patternType="solid">
        <fgColor rgb="FFEAF1DD"/>
        <bgColor rgb="FFEAF1DD"/>
      </patternFill>
    </fill>
    <fill>
      <patternFill patternType="solid">
        <fgColor rgb="FF95B3D7"/>
        <bgColor rgb="FF95B3D7"/>
      </patternFill>
    </fill>
    <fill>
      <patternFill patternType="solid">
        <fgColor rgb="FFB8CCE4"/>
        <bgColor rgb="FFB8CCE4"/>
      </patternFill>
    </fill>
    <fill>
      <patternFill patternType="solid">
        <fgColor rgb="FFDBE5F1"/>
        <bgColor rgb="FFDBE5F1"/>
      </patternFill>
    </fill>
    <fill>
      <patternFill patternType="solid">
        <fgColor rgb="FFBEB480"/>
        <bgColor rgb="FFBEB480"/>
      </patternFill>
    </fill>
    <fill>
      <patternFill patternType="solid">
        <fgColor rgb="FFD0CECE"/>
        <bgColor rgb="FFD0CECE"/>
      </patternFill>
    </fill>
    <fill>
      <patternFill patternType="solid">
        <fgColor rgb="FFFFFFFF"/>
        <bgColor rgb="FFFFFFFF"/>
      </patternFill>
    </fill>
  </fills>
  <borders count="40">
    <border/>
    <border>
      <left style="thin">
        <color rgb="FF000000"/>
      </left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/>
      <right/>
      <top style="thin">
        <color rgb="FF000000"/>
      </top>
    </border>
    <border>
      <left/>
      <right/>
      <bottom/>
    </border>
    <border>
      <left/>
      <right style="thin">
        <color rgb="FF000000"/>
      </right>
      <top style="thin">
        <color rgb="FF000000"/>
      </top>
    </border>
    <border>
      <left/>
      <right style="thin">
        <color rgb="FF000000"/>
      </right>
    </border>
    <border>
      <left/>
      <right style="thin">
        <color rgb="FF000000"/>
      </right>
      <bottom/>
    </border>
    <border>
      <left style="thin">
        <color rgb="FF000000"/>
      </left>
      <right style="thin">
        <color rgb="FF000000"/>
      </right>
      <top/>
    </border>
    <border>
      <lef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/>
      <top/>
      <bottom/>
    </border>
    <border>
      <right/>
      <top/>
      <bottom style="thin">
        <color rgb="FF000000"/>
      </bottom>
    </border>
    <border>
      <top/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13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4" fillId="3" fontId="3" numFmtId="0" xfId="0" applyBorder="1" applyFill="1" applyFont="1"/>
    <xf borderId="5" fillId="4" fontId="4" numFmtId="0" xfId="0" applyAlignment="1" applyBorder="1" applyFill="1" applyFont="1">
      <alignment horizontal="center" readingOrder="2" shrinkToFit="0" vertical="center" wrapText="1"/>
    </xf>
    <xf borderId="6" fillId="4" fontId="4" numFmtId="0" xfId="0" applyAlignment="1" applyBorder="1" applyFont="1">
      <alignment horizontal="center" readingOrder="2" shrinkToFit="0" vertical="center" wrapText="1"/>
    </xf>
    <xf borderId="0" fillId="0" fontId="5" numFmtId="0" xfId="0" applyFont="1"/>
    <xf borderId="4" fillId="3" fontId="6" numFmtId="0" xfId="0" applyAlignment="1" applyBorder="1" applyFont="1">
      <alignment horizontal="center" vertical="center"/>
    </xf>
    <xf borderId="4" fillId="3" fontId="6" numFmtId="0" xfId="0" applyAlignment="1" applyBorder="1" applyFont="1">
      <alignment horizontal="left"/>
    </xf>
    <xf borderId="4" fillId="3" fontId="6" numFmtId="0" xfId="0" applyBorder="1" applyFont="1"/>
    <xf borderId="4" fillId="3" fontId="6" numFmtId="0" xfId="0" applyAlignment="1" applyBorder="1" applyFont="1">
      <alignment vertical="center"/>
    </xf>
    <xf borderId="0" fillId="0" fontId="7" numFmtId="0" xfId="0" applyFont="1"/>
    <xf borderId="7" fillId="5" fontId="8" numFmtId="0" xfId="0" applyAlignment="1" applyBorder="1" applyFill="1" applyFont="1">
      <alignment horizontal="center" readingOrder="2" shrinkToFit="0" vertical="center" wrapText="1"/>
    </xf>
    <xf borderId="8" fillId="5" fontId="8" numFmtId="0" xfId="0" applyAlignment="1" applyBorder="1" applyFont="1">
      <alignment horizontal="center" readingOrder="2" shrinkToFit="0" vertical="center" wrapText="1"/>
    </xf>
    <xf borderId="9" fillId="6" fontId="9" numFmtId="0" xfId="0" applyAlignment="1" applyBorder="1" applyFill="1" applyFont="1">
      <alignment horizontal="right" readingOrder="1" shrinkToFit="0" vertical="center" wrapText="1"/>
    </xf>
    <xf borderId="10" fillId="0" fontId="2" numFmtId="0" xfId="0" applyBorder="1" applyFont="1"/>
    <xf borderId="11" fillId="0" fontId="2" numFmtId="0" xfId="0" applyBorder="1" applyFont="1"/>
    <xf borderId="9" fillId="3" fontId="9" numFmtId="0" xfId="0" applyAlignment="1" applyBorder="1" applyFont="1">
      <alignment horizontal="right" readingOrder="1" shrinkToFit="0" vertical="center" wrapText="1"/>
    </xf>
    <xf borderId="0" fillId="0" fontId="10" numFmtId="0" xfId="0" applyAlignment="1" applyFont="1">
      <alignment horizontal="center" readingOrder="1" shrinkToFit="0" vertical="center" wrapText="1"/>
    </xf>
    <xf borderId="7" fillId="7" fontId="8" numFmtId="0" xfId="0" applyAlignment="1" applyBorder="1" applyFill="1" applyFont="1">
      <alignment horizontal="center" readingOrder="2" shrinkToFit="0" vertical="center" wrapText="1"/>
    </xf>
    <xf borderId="9" fillId="8" fontId="11" numFmtId="0" xfId="0" applyAlignment="1" applyBorder="1" applyFill="1" applyFont="1">
      <alignment horizontal="center" shrinkToFit="0" vertical="center" wrapText="1"/>
    </xf>
    <xf borderId="7" fillId="9" fontId="8" numFmtId="0" xfId="0" applyAlignment="1" applyBorder="1" applyFill="1" applyFont="1">
      <alignment horizontal="center" readingOrder="2" shrinkToFit="0" vertical="center" wrapText="1"/>
    </xf>
    <xf borderId="0" fillId="0" fontId="5" numFmtId="0" xfId="0" applyAlignment="1" applyFont="1">
      <alignment horizontal="center"/>
    </xf>
    <xf borderId="7" fillId="10" fontId="8" numFmtId="0" xfId="0" applyAlignment="1" applyBorder="1" applyFill="1" applyFont="1">
      <alignment horizontal="center" readingOrder="2" shrinkToFit="0" vertical="center" wrapText="1"/>
    </xf>
    <xf borderId="0" fillId="0" fontId="5" numFmtId="9" xfId="0" applyAlignment="1" applyFont="1" applyNumberFormat="1">
      <alignment horizontal="center"/>
    </xf>
    <xf borderId="12" fillId="3" fontId="9" numFmtId="0" xfId="0" applyAlignment="1" applyBorder="1" applyFont="1">
      <alignment horizontal="right" readingOrder="1" shrinkToFit="0" vertical="center" wrapText="1"/>
    </xf>
    <xf borderId="12" fillId="0" fontId="5" numFmtId="0" xfId="0" applyBorder="1" applyFont="1"/>
    <xf borderId="0" fillId="0" fontId="4" numFmtId="0" xfId="0" applyAlignment="1" applyFont="1">
      <alignment horizontal="center" readingOrder="2" shrinkToFit="0" vertical="center" wrapText="1"/>
    </xf>
    <xf borderId="0" fillId="0" fontId="8" numFmtId="0" xfId="0" applyAlignment="1" applyFont="1">
      <alignment horizontal="center" readingOrder="2" shrinkToFit="0" vertical="center" wrapText="1"/>
    </xf>
    <xf borderId="7" fillId="11" fontId="8" numFmtId="0" xfId="0" applyAlignment="1" applyBorder="1" applyFill="1" applyFont="1">
      <alignment horizontal="center" readingOrder="2" shrinkToFit="0" vertical="center" wrapText="1"/>
    </xf>
    <xf borderId="4" fillId="3" fontId="5" numFmtId="0" xfId="0" applyAlignment="1" applyBorder="1" applyFont="1">
      <alignment horizontal="center" vertical="center"/>
    </xf>
    <xf borderId="4" fillId="3" fontId="5" numFmtId="0" xfId="0" applyBorder="1" applyFont="1"/>
    <xf borderId="13" fillId="12" fontId="4" numFmtId="0" xfId="0" applyAlignment="1" applyBorder="1" applyFill="1" applyFont="1">
      <alignment horizontal="center" readingOrder="1" shrinkToFit="0" vertical="center" wrapText="1"/>
    </xf>
    <xf borderId="14" fillId="12" fontId="4" numFmtId="0" xfId="0" applyAlignment="1" applyBorder="1" applyFont="1">
      <alignment horizontal="center" readingOrder="1" shrinkToFit="0" vertical="center" wrapText="1"/>
    </xf>
    <xf borderId="15" fillId="0" fontId="2" numFmtId="0" xfId="0" applyBorder="1" applyFont="1"/>
    <xf borderId="16" fillId="0" fontId="2" numFmtId="0" xfId="0" applyBorder="1" applyFont="1"/>
    <xf borderId="13" fillId="12" fontId="12" numFmtId="0" xfId="0" applyAlignment="1" applyBorder="1" applyFont="1">
      <alignment horizontal="center" readingOrder="1" shrinkToFit="0" vertical="center" wrapText="1"/>
    </xf>
    <xf borderId="12" fillId="13" fontId="8" numFmtId="0" xfId="0" applyAlignment="1" applyBorder="1" applyFill="1" applyFont="1">
      <alignment horizontal="center" readingOrder="1" shrinkToFit="0" vertical="center" wrapText="1"/>
    </xf>
    <xf borderId="9" fillId="13" fontId="13" numFmtId="0" xfId="0" applyAlignment="1" applyBorder="1" applyFont="1">
      <alignment horizontal="right" readingOrder="2" shrinkToFit="0" vertical="top" wrapText="1"/>
    </xf>
    <xf borderId="12" fillId="0" fontId="13" numFmtId="0" xfId="0" applyAlignment="1" applyBorder="1" applyFont="1">
      <alignment horizontal="center" readingOrder="1" shrinkToFit="0" vertical="center" wrapText="1"/>
    </xf>
    <xf borderId="17" fillId="9" fontId="13" numFmtId="9" xfId="0" applyAlignment="1" applyBorder="1" applyFont="1" applyNumberFormat="1">
      <alignment horizontal="center" readingOrder="1" shrinkToFit="0" vertical="center" wrapText="1"/>
    </xf>
    <xf borderId="18" fillId="3" fontId="14" numFmtId="0" xfId="0" applyAlignment="1" applyBorder="1" applyFont="1">
      <alignment horizontal="left" readingOrder="1" shrinkToFit="0" vertical="center" wrapText="1"/>
    </xf>
    <xf borderId="18" fillId="14" fontId="15" numFmtId="0" xfId="0" applyAlignment="1" applyBorder="1" applyFill="1" applyFont="1">
      <alignment horizontal="center" readingOrder="1" shrinkToFit="0" vertical="center" wrapText="1"/>
    </xf>
    <xf borderId="9" fillId="15" fontId="13" numFmtId="0" xfId="0" applyAlignment="1" applyBorder="1" applyFill="1" applyFont="1">
      <alignment horizontal="right" readingOrder="1" shrinkToFit="0" vertical="top" wrapText="1"/>
    </xf>
    <xf borderId="19" fillId="13" fontId="8" numFmtId="0" xfId="0" applyAlignment="1" applyBorder="1" applyFont="1">
      <alignment horizontal="center" readingOrder="1" shrinkToFit="0" vertical="center" wrapText="1"/>
    </xf>
    <xf borderId="14" fillId="13" fontId="16" numFmtId="0" xfId="0" applyAlignment="1" applyBorder="1" applyFont="1">
      <alignment horizontal="center" readingOrder="1" shrinkToFit="0" vertical="top" wrapText="1"/>
    </xf>
    <xf borderId="13" fillId="3" fontId="14" numFmtId="0" xfId="0" applyAlignment="1" applyBorder="1" applyFont="1">
      <alignment horizontal="center" readingOrder="1" shrinkToFit="0" vertical="center" wrapText="1"/>
    </xf>
    <xf borderId="20" fillId="14" fontId="15" numFmtId="0" xfId="0" applyAlignment="1" applyBorder="1" applyFont="1">
      <alignment horizontal="center" readingOrder="1" shrinkToFit="0" textRotation="90" vertical="center" wrapText="1"/>
    </xf>
    <xf borderId="9" fillId="15" fontId="17" numFmtId="0" xfId="0" applyAlignment="1" applyBorder="1" applyFont="1">
      <alignment horizontal="right" readingOrder="1" shrinkToFit="0" vertical="center" wrapText="1"/>
    </xf>
    <xf borderId="21" fillId="0" fontId="2" numFmtId="0" xfId="0" applyBorder="1" applyFont="1"/>
    <xf borderId="22" fillId="0" fontId="2" numFmtId="0" xfId="0" applyBorder="1" applyFont="1"/>
    <xf borderId="9" fillId="15" fontId="17" numFmtId="0" xfId="0" applyAlignment="1" applyBorder="1" applyFont="1">
      <alignment horizontal="center" readingOrder="1" shrinkToFit="0" vertical="center" wrapText="1"/>
    </xf>
    <xf borderId="9" fillId="12" fontId="12" numFmtId="0" xfId="0" applyAlignment="1" applyBorder="1" applyFont="1">
      <alignment horizontal="center" readingOrder="1" shrinkToFit="0" vertical="center" wrapText="1"/>
    </xf>
    <xf borderId="23" fillId="15" fontId="15" numFmtId="0" xfId="0" applyAlignment="1" applyBorder="1" applyFont="1">
      <alignment horizontal="center" readingOrder="1" shrinkToFit="0" textRotation="90" vertical="center" wrapText="1"/>
    </xf>
    <xf borderId="9" fillId="15" fontId="16" numFmtId="0" xfId="0" applyAlignment="1" applyBorder="1" applyFont="1">
      <alignment horizontal="right" readingOrder="1" shrinkToFit="0" vertical="center" wrapText="1"/>
    </xf>
    <xf borderId="11" fillId="0" fontId="13" numFmtId="0" xfId="0" applyAlignment="1" applyBorder="1" applyFont="1">
      <alignment horizontal="center" readingOrder="1" shrinkToFit="0" vertical="center" wrapText="1"/>
    </xf>
    <xf borderId="9" fillId="3" fontId="16" numFmtId="0" xfId="0" applyAlignment="1" applyBorder="1" applyFont="1">
      <alignment horizontal="center" readingOrder="1" shrinkToFit="0" vertical="top" wrapText="1"/>
    </xf>
    <xf borderId="24" fillId="0" fontId="2" numFmtId="0" xfId="0" applyBorder="1" applyFont="1"/>
    <xf borderId="9" fillId="15" fontId="16" numFmtId="0" xfId="0" applyAlignment="1" applyBorder="1" applyFont="1">
      <alignment horizontal="right" readingOrder="1" shrinkToFit="0" vertical="top" wrapText="1"/>
    </xf>
    <xf borderId="25" fillId="16" fontId="15" numFmtId="0" xfId="0" applyAlignment="1" applyBorder="1" applyFill="1" applyFont="1">
      <alignment horizontal="center" readingOrder="1" shrinkToFit="0" textRotation="90" vertical="center" wrapText="1"/>
    </xf>
    <xf borderId="9" fillId="16" fontId="16" numFmtId="0" xfId="0" applyAlignment="1" applyBorder="1" applyFont="1">
      <alignment horizontal="right" readingOrder="2" shrinkToFit="0" vertical="center" wrapText="1"/>
    </xf>
    <xf borderId="26" fillId="0" fontId="2" numFmtId="0" xfId="0" applyBorder="1" applyFont="1"/>
    <xf borderId="27" fillId="0" fontId="2" numFmtId="0" xfId="0" applyBorder="1" applyFont="1"/>
    <xf borderId="14" fillId="16" fontId="16" numFmtId="0" xfId="0" applyAlignment="1" applyBorder="1" applyFont="1">
      <alignment horizontal="right" readingOrder="2" shrinkToFit="0" vertical="center" wrapText="1"/>
    </xf>
    <xf borderId="28" fillId="15" fontId="15" numFmtId="0" xfId="0" applyAlignment="1" applyBorder="1" applyFont="1">
      <alignment horizontal="center" readingOrder="1" shrinkToFit="0" textRotation="90" vertical="center" wrapText="1"/>
    </xf>
    <xf borderId="9" fillId="15" fontId="16" numFmtId="0" xfId="0" applyAlignment="1" applyBorder="1" applyFont="1">
      <alignment horizontal="right" readingOrder="2" shrinkToFit="0" vertical="top" wrapText="1"/>
    </xf>
    <xf borderId="29" fillId="15" fontId="16" numFmtId="0" xfId="0" applyAlignment="1" applyBorder="1" applyFont="1">
      <alignment horizontal="right" readingOrder="2" shrinkToFit="0" vertical="top" wrapText="1"/>
    </xf>
    <xf borderId="0" fillId="0" fontId="5" numFmtId="0" xfId="0" applyAlignment="1" applyFont="1">
      <alignment horizontal="center" vertical="center"/>
    </xf>
    <xf borderId="0" fillId="0" fontId="5" numFmtId="0" xfId="0" applyAlignment="1" applyFont="1">
      <alignment horizontal="right" vertical="center"/>
    </xf>
    <xf borderId="0" fillId="0" fontId="5" numFmtId="9" xfId="0" applyFont="1" applyNumberFormat="1"/>
    <xf borderId="30" fillId="0" fontId="2" numFmtId="0" xfId="0" applyBorder="1" applyFont="1"/>
    <xf borderId="14" fillId="3" fontId="16" numFmtId="0" xfId="0" applyAlignment="1" applyBorder="1" applyFont="1">
      <alignment horizontal="center" readingOrder="1" shrinkToFit="0" vertical="top" wrapText="1"/>
    </xf>
    <xf borderId="9" fillId="6" fontId="15" numFmtId="0" xfId="0" applyAlignment="1" applyBorder="1" applyFont="1">
      <alignment horizontal="center" readingOrder="1" shrinkToFit="0" vertical="center" wrapText="1"/>
    </xf>
    <xf borderId="9" fillId="9" fontId="13" numFmtId="9" xfId="0" applyAlignment="1" applyBorder="1" applyFont="1" applyNumberFormat="1">
      <alignment horizontal="center" readingOrder="1" shrinkToFit="0" vertical="center" wrapText="1"/>
    </xf>
    <xf borderId="20" fillId="13" fontId="8" numFmtId="0" xfId="0" applyAlignment="1" applyBorder="1" applyFont="1">
      <alignment horizontal="center" readingOrder="2" shrinkToFit="0" textRotation="90" vertical="center" wrapText="1"/>
    </xf>
    <xf borderId="9" fillId="13" fontId="16" numFmtId="0" xfId="0" applyAlignment="1" applyBorder="1" applyFont="1">
      <alignment horizontal="right" readingOrder="2" shrinkToFit="0" vertical="top" wrapText="1"/>
    </xf>
    <xf borderId="31" fillId="0" fontId="13" numFmtId="0" xfId="0" applyAlignment="1" applyBorder="1" applyFont="1">
      <alignment horizontal="center" readingOrder="1" shrinkToFit="0" vertical="center" wrapText="1"/>
    </xf>
    <xf borderId="32" fillId="3" fontId="16" numFmtId="0" xfId="0" applyAlignment="1" applyBorder="1" applyFont="1">
      <alignment horizontal="center" readingOrder="1" shrinkToFit="0" vertical="top" wrapText="1"/>
    </xf>
    <xf borderId="33" fillId="0" fontId="2" numFmtId="0" xfId="0" applyBorder="1" applyFont="1"/>
    <xf borderId="9" fillId="13" fontId="16" numFmtId="0" xfId="0" applyAlignment="1" applyBorder="1" applyFont="1">
      <alignment horizontal="right" readingOrder="1" shrinkToFit="0" vertical="top" wrapText="1"/>
    </xf>
    <xf borderId="12" fillId="0" fontId="14" numFmtId="0" xfId="0" applyAlignment="1" applyBorder="1" applyFont="1">
      <alignment horizontal="center"/>
    </xf>
    <xf borderId="12" fillId="0" fontId="14" numFmtId="164" xfId="0" applyAlignment="1" applyBorder="1" applyFont="1" applyNumberFormat="1">
      <alignment horizontal="center"/>
    </xf>
    <xf borderId="9" fillId="6" fontId="18" numFmtId="0" xfId="0" applyAlignment="1" applyBorder="1" applyFont="1">
      <alignment horizontal="center" readingOrder="1" shrinkToFit="0" vertical="center" wrapText="1"/>
    </xf>
    <xf borderId="9" fillId="9" fontId="19" numFmtId="10" xfId="0" applyAlignment="1" applyBorder="1" applyFont="1" applyNumberFormat="1">
      <alignment horizontal="center"/>
    </xf>
    <xf borderId="34" fillId="17" fontId="11" numFmtId="0" xfId="0" applyAlignment="1" applyBorder="1" applyFill="1" applyFont="1">
      <alignment horizontal="center"/>
    </xf>
    <xf borderId="5" fillId="4" fontId="4" numFmtId="0" xfId="0" applyAlignment="1" applyBorder="1" applyFont="1">
      <alignment horizontal="center" readingOrder="1" shrinkToFit="0" vertical="center" wrapText="1"/>
    </xf>
    <xf borderId="7" fillId="5" fontId="8" numFmtId="0" xfId="0" applyAlignment="1" applyBorder="1" applyFont="1">
      <alignment horizontal="center" readingOrder="1" shrinkToFit="0" vertical="center" wrapText="1"/>
    </xf>
    <xf borderId="9" fillId="18" fontId="3" numFmtId="0" xfId="0" applyAlignment="1" applyBorder="1" applyFill="1" applyFont="1">
      <alignment horizontal="left" readingOrder="1" shrinkToFit="0" vertical="center" wrapText="1"/>
    </xf>
    <xf borderId="32" fillId="3" fontId="6" numFmtId="0" xfId="0" applyAlignment="1" applyBorder="1" applyFont="1">
      <alignment horizontal="center"/>
    </xf>
    <xf borderId="35" fillId="0" fontId="2" numFmtId="0" xfId="0" applyBorder="1" applyFont="1"/>
    <xf borderId="7" fillId="7" fontId="8" numFmtId="0" xfId="0" applyAlignment="1" applyBorder="1" applyFont="1">
      <alignment horizontal="center" readingOrder="1" shrinkToFit="0" vertical="center" wrapText="1"/>
    </xf>
    <xf borderId="0" fillId="0" fontId="20" numFmtId="0" xfId="0" applyFont="1"/>
    <xf borderId="7" fillId="9" fontId="8" numFmtId="0" xfId="0" applyAlignment="1" applyBorder="1" applyFont="1">
      <alignment horizontal="center" readingOrder="1" shrinkToFit="0" vertical="center" wrapText="1"/>
    </xf>
    <xf borderId="7" fillId="10" fontId="8" numFmtId="0" xfId="0" applyAlignment="1" applyBorder="1" applyFont="1">
      <alignment horizontal="center" readingOrder="1" shrinkToFit="0" vertical="center" wrapText="1"/>
    </xf>
    <xf borderId="14" fillId="8" fontId="11" numFmtId="0" xfId="0" applyAlignment="1" applyBorder="1" applyFont="1">
      <alignment horizontal="center" shrinkToFit="0" vertical="center" wrapText="1"/>
    </xf>
    <xf borderId="12" fillId="8" fontId="11" numFmtId="0" xfId="0" applyAlignment="1" applyBorder="1" applyFont="1">
      <alignment shrinkToFit="0" vertical="center" wrapText="1"/>
    </xf>
    <xf borderId="32" fillId="8" fontId="11" numFmtId="0" xfId="0" applyAlignment="1" applyBorder="1" applyFont="1">
      <alignment horizontal="center" shrinkToFit="0" vertical="center" wrapText="1"/>
    </xf>
    <xf borderId="12" fillId="8" fontId="11" numFmtId="0" xfId="0" applyAlignment="1" applyBorder="1" applyFont="1">
      <alignment horizontal="center" shrinkToFit="0" vertical="center" wrapText="1"/>
    </xf>
    <xf borderId="7" fillId="11" fontId="8" numFmtId="0" xfId="0" applyAlignment="1" applyBorder="1" applyFont="1">
      <alignment horizontal="center" readingOrder="1" shrinkToFit="0" vertical="center" wrapText="1"/>
    </xf>
    <xf borderId="12" fillId="12" fontId="21" numFmtId="0" xfId="0" applyAlignment="1" applyBorder="1" applyFont="1">
      <alignment horizontal="center" readingOrder="1" shrinkToFit="0" vertical="center" wrapText="1"/>
    </xf>
    <xf borderId="9" fillId="12" fontId="21" numFmtId="0" xfId="0" applyAlignment="1" applyBorder="1" applyFont="1">
      <alignment horizontal="center" readingOrder="1" shrinkToFit="0" vertical="center" wrapText="1"/>
    </xf>
    <xf borderId="12" fillId="13" fontId="8" numFmtId="0" xfId="0" applyAlignment="1" applyBorder="1" applyFont="1">
      <alignment horizontal="center" readingOrder="1" shrinkToFit="0" textRotation="90" vertical="center" wrapText="1"/>
    </xf>
    <xf borderId="9" fillId="13" fontId="13" numFmtId="0" xfId="0" applyAlignment="1" applyBorder="1" applyFont="1">
      <alignment horizontal="left" readingOrder="1" shrinkToFit="0" vertical="center" wrapText="1"/>
    </xf>
    <xf borderId="12" fillId="14" fontId="15" numFmtId="0" xfId="0" applyAlignment="1" applyBorder="1" applyFont="1">
      <alignment horizontal="center" readingOrder="1" shrinkToFit="0" textRotation="90" vertical="center" wrapText="1"/>
    </xf>
    <xf borderId="9" fillId="15" fontId="13" numFmtId="0" xfId="0" applyAlignment="1" applyBorder="1" applyFont="1">
      <alignment horizontal="left" readingOrder="1" shrinkToFit="0" vertical="top" wrapText="1"/>
    </xf>
    <xf borderId="9" fillId="13" fontId="16" numFmtId="0" xfId="0" applyAlignment="1" applyBorder="1" applyFont="1">
      <alignment horizontal="left" readingOrder="1" shrinkToFit="0" vertical="top" wrapText="1"/>
    </xf>
    <xf borderId="9" fillId="15" fontId="13" numFmtId="0" xfId="0" applyAlignment="1" applyBorder="1" applyFont="1">
      <alignment horizontal="center" readingOrder="1" shrinkToFit="0" vertical="top" wrapText="1"/>
    </xf>
    <xf borderId="20" fillId="15" fontId="15" numFmtId="0" xfId="0" applyAlignment="1" applyBorder="1" applyFont="1">
      <alignment horizontal="left" readingOrder="1" shrinkToFit="0" textRotation="90" vertical="center" wrapText="1"/>
    </xf>
    <xf borderId="9" fillId="15" fontId="16" numFmtId="0" xfId="0" applyAlignment="1" applyBorder="1" applyFont="1">
      <alignment horizontal="left" readingOrder="1" shrinkToFit="0" vertical="top" wrapText="1"/>
    </xf>
    <xf borderId="20" fillId="16" fontId="15" numFmtId="0" xfId="0" applyAlignment="1" applyBorder="1" applyFont="1">
      <alignment horizontal="left" readingOrder="1" shrinkToFit="0" textRotation="90" vertical="center" wrapText="1"/>
    </xf>
    <xf borderId="9" fillId="16" fontId="16" numFmtId="0" xfId="0" applyAlignment="1" applyBorder="1" applyFont="1">
      <alignment horizontal="left" readingOrder="1" shrinkToFit="0" vertical="center" wrapText="1"/>
    </xf>
    <xf borderId="9" fillId="16" fontId="16" numFmtId="0" xfId="0" applyAlignment="1" applyBorder="1" applyFont="1">
      <alignment horizontal="left" readingOrder="1" shrinkToFit="0" vertical="top" wrapText="1"/>
    </xf>
    <xf borderId="0" fillId="0" fontId="5" numFmtId="9" xfId="0" applyAlignment="1" applyFont="1" applyNumberFormat="1">
      <alignment horizontal="center" vertical="center"/>
    </xf>
    <xf borderId="20" fillId="13" fontId="8" numFmtId="0" xfId="0" applyAlignment="1" applyBorder="1" applyFont="1">
      <alignment horizontal="center" readingOrder="1" shrinkToFit="0" textRotation="90" vertical="center" wrapText="1"/>
    </xf>
    <xf borderId="32" fillId="6" fontId="22" numFmtId="0" xfId="0" applyAlignment="1" applyBorder="1" applyFont="1">
      <alignment horizontal="center" readingOrder="1" shrinkToFit="0" vertical="center" wrapText="1"/>
    </xf>
    <xf borderId="36" fillId="0" fontId="2" numFmtId="0" xfId="0" applyBorder="1" applyFont="1"/>
    <xf borderId="32" fillId="7" fontId="22" numFmtId="9" xfId="0" applyAlignment="1" applyBorder="1" applyFont="1" applyNumberFormat="1">
      <alignment horizontal="center"/>
    </xf>
    <xf borderId="9" fillId="6" fontId="23" numFmtId="0" xfId="0" applyAlignment="1" applyBorder="1" applyFont="1">
      <alignment horizontal="center" readingOrder="1" shrinkToFit="0" vertical="center" wrapText="1"/>
    </xf>
    <xf borderId="37" fillId="4" fontId="24" numFmtId="0" xfId="0" applyAlignment="1" applyBorder="1" applyFont="1">
      <alignment horizontal="left" readingOrder="1" shrinkToFit="0" vertical="center" wrapText="1"/>
    </xf>
    <xf borderId="4" fillId="7" fontId="17" numFmtId="0" xfId="0" applyAlignment="1" applyBorder="1" applyFont="1">
      <alignment horizontal="center"/>
    </xf>
    <xf borderId="0" fillId="0" fontId="17" numFmtId="0" xfId="0" applyAlignment="1" applyFont="1">
      <alignment horizontal="center"/>
    </xf>
    <xf borderId="0" fillId="0" fontId="3" numFmtId="0" xfId="0" applyAlignment="1" applyFont="1">
      <alignment horizontal="center" readingOrder="2" vertical="center"/>
    </xf>
    <xf borderId="0" fillId="0" fontId="3" numFmtId="0" xfId="0" applyAlignment="1" applyFont="1">
      <alignment horizontal="left" readingOrder="1" vertical="center"/>
    </xf>
    <xf borderId="0" fillId="0" fontId="25" numFmtId="0" xfId="0" applyAlignment="1" applyFont="1">
      <alignment horizontal="center"/>
    </xf>
    <xf borderId="0" fillId="0" fontId="26" numFmtId="0" xfId="0" applyFont="1"/>
    <xf borderId="0" fillId="0" fontId="3" numFmtId="0" xfId="0" applyFont="1"/>
    <xf borderId="38" fillId="0" fontId="3" numFmtId="0" xfId="0" applyAlignment="1" applyBorder="1" applyFont="1">
      <alignment horizontal="left" readingOrder="1" shrinkToFit="0" vertical="center" wrapText="1"/>
    </xf>
    <xf borderId="39" fillId="0" fontId="3" numFmtId="0" xfId="0" applyAlignment="1" applyBorder="1" applyFont="1">
      <alignment horizontal="left" readingOrder="1" shrinkToFit="0" vertical="center" wrapText="1"/>
    </xf>
    <xf borderId="0" fillId="0" fontId="27" numFmtId="0" xfId="0" applyFont="1"/>
    <xf borderId="7" fillId="19" fontId="28" numFmtId="0" xfId="0" applyAlignment="1" applyBorder="1" applyFill="1" applyFont="1">
      <alignment horizontal="left" readingOrder="1" shrinkToFit="0" vertical="center" wrapText="1"/>
    </xf>
  </cellXfs>
  <cellStyles count="1">
    <cellStyle xfId="0" name="Normal" builtinId="0"/>
  </cellStyles>
  <dxfs count="5">
    <dxf>
      <font/>
      <fill>
        <patternFill patternType="solid">
          <fgColor rgb="FFFF0000"/>
          <bgColor rgb="FFFF0000"/>
        </patternFill>
      </fill>
      <border/>
    </dxf>
    <dxf>
      <font/>
      <fill>
        <patternFill patternType="solid">
          <fgColor rgb="FF00B050"/>
          <bgColor rgb="FF00B050"/>
        </patternFill>
      </fill>
      <border/>
    </dxf>
    <dxf>
      <font/>
      <fill>
        <patternFill patternType="solid">
          <fgColor theme="0"/>
          <bgColor theme="0"/>
        </patternFill>
      </fill>
      <border/>
    </dxf>
    <dxf>
      <font/>
      <fill>
        <patternFill patternType="solid">
          <fgColor rgb="FFFFC000"/>
          <bgColor rgb="FFFFC000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9.38"/>
    <col customWidth="1" min="2" max="2" width="4.75"/>
    <col customWidth="1" min="3" max="3" width="3.38"/>
    <col customWidth="1" min="4" max="4" width="10.13"/>
    <col customWidth="1" min="5" max="5" width="11.63"/>
    <col customWidth="1" min="6" max="6" width="6.63"/>
    <col customWidth="1" min="7" max="7" width="9.75"/>
    <col customWidth="1" min="8" max="8" width="9.38"/>
    <col customWidth="1" min="9" max="9" width="13.88"/>
    <col customWidth="1" min="10" max="10" width="11.0"/>
    <col customWidth="1" hidden="1" min="11" max="21" width="11.0"/>
    <col customWidth="1" min="22" max="26" width="11.0"/>
  </cols>
  <sheetData>
    <row r="1" ht="14.25" customHeight="1">
      <c r="A1" s="1" t="s">
        <v>0</v>
      </c>
      <c r="B1" s="2"/>
      <c r="C1" s="2"/>
      <c r="D1" s="2"/>
      <c r="E1" s="3"/>
      <c r="F1" s="4"/>
      <c r="G1" s="4"/>
      <c r="H1" s="5" t="s">
        <v>1</v>
      </c>
      <c r="I1" s="6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4.25" customHeight="1">
      <c r="A2" s="8"/>
      <c r="B2" s="9"/>
      <c r="C2" s="9"/>
      <c r="D2" s="10"/>
      <c r="E2" s="11"/>
      <c r="F2" s="4"/>
      <c r="G2" s="12"/>
      <c r="H2" s="13">
        <v>0.0</v>
      </c>
      <c r="I2" s="14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X2" s="7"/>
      <c r="Y2" s="7"/>
      <c r="Z2" s="7"/>
    </row>
    <row r="3" ht="14.25" customHeight="1">
      <c r="A3" s="15" t="s">
        <v>2</v>
      </c>
      <c r="B3" s="16"/>
      <c r="C3" s="17"/>
      <c r="D3" s="18"/>
      <c r="E3" s="17"/>
      <c r="F3" s="4"/>
      <c r="G3" s="19" t="s">
        <v>1</v>
      </c>
      <c r="H3" s="20">
        <v>1.0</v>
      </c>
      <c r="I3" s="20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X3" s="7"/>
      <c r="Y3" s="7"/>
      <c r="Z3" s="7"/>
    </row>
    <row r="4" ht="14.25" customHeight="1">
      <c r="A4" s="15" t="s">
        <v>3</v>
      </c>
      <c r="B4" s="16"/>
      <c r="C4" s="17"/>
      <c r="D4" s="18"/>
      <c r="E4" s="17"/>
      <c r="F4" s="4"/>
      <c r="G4" s="19">
        <v>0.0</v>
      </c>
      <c r="H4" s="20">
        <v>2.0</v>
      </c>
      <c r="I4" s="20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X4" s="7"/>
      <c r="Y4" s="7"/>
      <c r="Z4" s="7"/>
    </row>
    <row r="5" ht="14.25" customHeight="1">
      <c r="A5" s="15" t="s">
        <v>4</v>
      </c>
      <c r="B5" s="16"/>
      <c r="C5" s="17"/>
      <c r="D5" s="21"/>
      <c r="E5" s="17"/>
      <c r="F5" s="4"/>
      <c r="G5" s="19">
        <v>1.0</v>
      </c>
      <c r="H5" s="22">
        <v>3.0</v>
      </c>
      <c r="I5" s="22"/>
      <c r="J5" s="7"/>
      <c r="K5" s="7"/>
      <c r="L5" s="7"/>
      <c r="M5" s="7"/>
      <c r="N5" s="23"/>
      <c r="O5" s="23" t="s">
        <v>5</v>
      </c>
      <c r="P5" s="7"/>
      <c r="Q5" s="7"/>
      <c r="R5" s="7"/>
      <c r="S5" s="7"/>
      <c r="T5" s="7"/>
      <c r="U5" s="7"/>
      <c r="X5" s="7"/>
      <c r="Y5" s="7"/>
      <c r="Z5" s="7"/>
    </row>
    <row r="6" ht="14.25" customHeight="1">
      <c r="A6" s="15" t="s">
        <v>6</v>
      </c>
      <c r="B6" s="16"/>
      <c r="C6" s="17"/>
      <c r="D6" s="18"/>
      <c r="E6" s="17"/>
      <c r="F6" s="4"/>
      <c r="G6" s="19" t="s">
        <v>5</v>
      </c>
      <c r="H6" s="24">
        <v>4.0</v>
      </c>
      <c r="I6" s="24"/>
      <c r="J6" s="7"/>
      <c r="K6" s="7"/>
      <c r="L6" s="7"/>
      <c r="M6" s="7"/>
      <c r="N6" s="23">
        <v>0.0</v>
      </c>
      <c r="O6" s="23">
        <v>0.0</v>
      </c>
      <c r="P6" s="7"/>
      <c r="Q6" s="7"/>
      <c r="R6" s="7"/>
      <c r="S6" s="7"/>
      <c r="T6" s="7"/>
      <c r="U6" s="7"/>
      <c r="X6" s="7"/>
      <c r="Y6" s="7"/>
      <c r="Z6" s="7"/>
    </row>
    <row r="7" ht="14.25" customHeight="1">
      <c r="A7" s="15" t="s">
        <v>7</v>
      </c>
      <c r="B7" s="16"/>
      <c r="C7" s="17"/>
      <c r="D7" s="18"/>
      <c r="E7" s="17"/>
      <c r="F7" s="4"/>
      <c r="G7" s="4"/>
      <c r="H7" s="24">
        <v>5.0</v>
      </c>
      <c r="I7" s="24"/>
      <c r="J7" s="7"/>
      <c r="K7" s="7"/>
      <c r="L7" s="7"/>
      <c r="M7" s="7"/>
      <c r="N7" s="25">
        <v>0.06</v>
      </c>
      <c r="O7" s="23">
        <v>1.0</v>
      </c>
      <c r="P7" s="7"/>
      <c r="Q7" s="7"/>
      <c r="R7" s="7"/>
      <c r="S7" s="7"/>
      <c r="T7" s="7"/>
      <c r="U7" s="7"/>
      <c r="X7" s="7"/>
      <c r="Y7" s="7"/>
      <c r="Z7" s="7"/>
    </row>
    <row r="8" ht="14.25" customHeight="1">
      <c r="A8" s="15" t="s">
        <v>8</v>
      </c>
      <c r="B8" s="16"/>
      <c r="C8" s="17"/>
      <c r="D8" s="26"/>
      <c r="E8" s="27"/>
      <c r="F8" s="4"/>
      <c r="G8" s="4"/>
      <c r="J8" s="7"/>
      <c r="K8" s="7"/>
      <c r="L8" s="7"/>
      <c r="M8" s="7"/>
      <c r="N8" s="25">
        <v>0.12</v>
      </c>
      <c r="O8" s="23">
        <v>2.0</v>
      </c>
      <c r="P8" s="7"/>
      <c r="Q8" s="7"/>
      <c r="R8" s="7"/>
      <c r="S8" s="7"/>
      <c r="T8" s="7"/>
      <c r="U8" s="7"/>
      <c r="X8" s="7"/>
      <c r="Y8" s="7"/>
      <c r="Z8" s="7"/>
    </row>
    <row r="9" ht="14.25" customHeight="1">
      <c r="A9" s="15" t="s">
        <v>9</v>
      </c>
      <c r="B9" s="16"/>
      <c r="C9" s="17"/>
      <c r="D9" s="18"/>
      <c r="E9" s="17"/>
      <c r="F9" s="4"/>
      <c r="G9" s="4"/>
      <c r="H9" s="5" t="s">
        <v>1</v>
      </c>
      <c r="I9" s="6"/>
      <c r="J9" s="7"/>
      <c r="K9" s="7"/>
      <c r="L9" s="7"/>
      <c r="M9" s="7"/>
      <c r="N9" s="25">
        <v>0.18</v>
      </c>
      <c r="O9" s="23">
        <v>3.0</v>
      </c>
      <c r="P9" s="7"/>
      <c r="Q9" s="7"/>
      <c r="R9" s="7"/>
      <c r="S9" s="7"/>
      <c r="T9" s="7"/>
      <c r="U9" s="7"/>
      <c r="V9" s="28"/>
      <c r="W9" s="28"/>
      <c r="X9" s="7"/>
      <c r="Y9" s="7"/>
      <c r="Z9" s="7"/>
    </row>
    <row r="10" ht="14.25" customHeight="1">
      <c r="A10" s="15" t="s">
        <v>10</v>
      </c>
      <c r="B10" s="16"/>
      <c r="C10" s="17"/>
      <c r="D10" s="26"/>
      <c r="E10" s="26"/>
      <c r="F10" s="4"/>
      <c r="G10" s="4"/>
      <c r="H10" s="13">
        <v>0.0</v>
      </c>
      <c r="I10" s="13" t="s">
        <v>11</v>
      </c>
      <c r="J10" s="7"/>
      <c r="K10" s="7"/>
      <c r="L10" s="7"/>
      <c r="M10" s="7"/>
      <c r="N10" s="25">
        <v>0.24</v>
      </c>
      <c r="O10" s="23">
        <v>4.0</v>
      </c>
      <c r="P10" s="7"/>
      <c r="Q10" s="7"/>
      <c r="R10" s="7"/>
      <c r="S10" s="7"/>
      <c r="T10" s="7"/>
      <c r="U10" s="7"/>
      <c r="V10" s="29"/>
      <c r="W10" s="29"/>
      <c r="X10" s="7"/>
      <c r="Y10" s="7"/>
      <c r="Z10" s="7"/>
    </row>
    <row r="11" ht="14.25" customHeight="1">
      <c r="A11" s="15" t="s">
        <v>12</v>
      </c>
      <c r="B11" s="16"/>
      <c r="C11" s="17"/>
      <c r="D11" s="18"/>
      <c r="E11" s="17"/>
      <c r="F11" s="4"/>
      <c r="G11" s="4"/>
      <c r="H11" s="30">
        <v>1.0</v>
      </c>
      <c r="I11" s="30" t="s">
        <v>13</v>
      </c>
      <c r="J11" s="7"/>
      <c r="K11" s="7"/>
      <c r="L11" s="7"/>
      <c r="M11" s="7"/>
      <c r="N11" s="25">
        <v>0.3</v>
      </c>
      <c r="O11" s="23">
        <v>5.0</v>
      </c>
      <c r="P11" s="7"/>
      <c r="Q11" s="7"/>
      <c r="R11" s="7"/>
      <c r="S11" s="7"/>
      <c r="T11" s="7"/>
      <c r="U11" s="7"/>
      <c r="V11" s="29"/>
      <c r="W11" s="29"/>
      <c r="X11" s="7"/>
      <c r="Y11" s="7"/>
      <c r="Z11" s="7"/>
    </row>
    <row r="12" ht="14.25" customHeight="1">
      <c r="A12" s="31"/>
      <c r="B12" s="32"/>
      <c r="C12" s="32"/>
      <c r="D12" s="32"/>
      <c r="E12" s="32"/>
      <c r="F12" s="4"/>
      <c r="G12" s="4"/>
      <c r="H12" s="22" t="s">
        <v>5</v>
      </c>
      <c r="I12" s="22" t="s">
        <v>14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29"/>
      <c r="W12" s="29"/>
      <c r="X12" s="7"/>
      <c r="Y12" s="7"/>
      <c r="Z12" s="7"/>
    </row>
    <row r="13" ht="27.0" customHeight="1">
      <c r="A13" s="33" t="s">
        <v>15</v>
      </c>
      <c r="B13" s="34" t="s">
        <v>16</v>
      </c>
      <c r="C13" s="35"/>
      <c r="D13" s="35"/>
      <c r="E13" s="35"/>
      <c r="F13" s="36"/>
      <c r="G13" s="33" t="s">
        <v>17</v>
      </c>
      <c r="H13" s="33" t="s">
        <v>18</v>
      </c>
      <c r="I13" s="37" t="s">
        <v>19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36.0" customHeight="1">
      <c r="A14" s="38" t="s">
        <v>20</v>
      </c>
      <c r="B14" s="39" t="s">
        <v>21</v>
      </c>
      <c r="C14" s="16"/>
      <c r="D14" s="16"/>
      <c r="E14" s="16"/>
      <c r="F14" s="17"/>
      <c r="G14" s="40">
        <v>0.0</v>
      </c>
      <c r="H14" s="41">
        <f t="shared" ref="H14:H15" si="1">IF(G14=5,30%,IF(G14=4,24%,IF(G14=3,18%,IF(G14=2,12%,IF(G14=1,6%,IF(G14=0,0%))))))</f>
        <v>0</v>
      </c>
      <c r="I14" s="42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63.0" customHeight="1">
      <c r="A15" s="43" t="s">
        <v>22</v>
      </c>
      <c r="B15" s="44" t="s">
        <v>23</v>
      </c>
      <c r="C15" s="16"/>
      <c r="D15" s="16"/>
      <c r="E15" s="16"/>
      <c r="F15" s="17"/>
      <c r="G15" s="40"/>
      <c r="H15" s="41">
        <f t="shared" si="1"/>
        <v>0</v>
      </c>
      <c r="I15" s="42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44.25" customHeight="1">
      <c r="A16" s="45" t="s">
        <v>24</v>
      </c>
      <c r="B16" s="46" t="s">
        <v>25</v>
      </c>
      <c r="C16" s="35"/>
      <c r="D16" s="35"/>
      <c r="E16" s="35"/>
      <c r="F16" s="36"/>
      <c r="G16" s="40"/>
      <c r="H16" s="41">
        <f>IF(G16=5,10%,IF(G16=4,8%,IF(G16=3,6%,IF(G16=2,4%,IF(G16=1,2%,IF(G16=0,0%))))))</f>
        <v>0</v>
      </c>
      <c r="I16" s="4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28.5" customHeight="1">
      <c r="A17" s="48" t="s">
        <v>26</v>
      </c>
      <c r="B17" s="49" t="s">
        <v>27</v>
      </c>
      <c r="C17" s="16"/>
      <c r="D17" s="16"/>
      <c r="E17" s="16"/>
      <c r="F17" s="16"/>
      <c r="G17" s="16"/>
      <c r="H17" s="16"/>
      <c r="I17" s="50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28.5" customHeight="1">
      <c r="A18" s="51"/>
      <c r="B18" s="52"/>
      <c r="C18" s="16"/>
      <c r="D18" s="16"/>
      <c r="E18" s="16"/>
      <c r="F18" s="50"/>
      <c r="G18" s="33" t="s">
        <v>28</v>
      </c>
      <c r="H18" s="53" t="s">
        <v>19</v>
      </c>
      <c r="I18" s="50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24.0" customHeight="1">
      <c r="A19" s="51"/>
      <c r="B19" s="54" t="s">
        <v>29</v>
      </c>
      <c r="C19" s="55" t="s">
        <v>30</v>
      </c>
      <c r="D19" s="16"/>
      <c r="E19" s="16"/>
      <c r="F19" s="17"/>
      <c r="G19" s="56"/>
      <c r="H19" s="57"/>
      <c r="I19" s="1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41.25" customHeight="1">
      <c r="A20" s="51"/>
      <c r="B20" s="58"/>
      <c r="C20" s="59" t="s">
        <v>31</v>
      </c>
      <c r="D20" s="16"/>
      <c r="E20" s="16"/>
      <c r="F20" s="17"/>
      <c r="G20" s="56"/>
      <c r="H20" s="57"/>
      <c r="I20" s="1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4.25" customHeight="1">
      <c r="A21" s="51"/>
      <c r="B21" s="60" t="s">
        <v>32</v>
      </c>
      <c r="C21" s="61" t="s">
        <v>33</v>
      </c>
      <c r="D21" s="16"/>
      <c r="E21" s="16"/>
      <c r="F21" s="17"/>
      <c r="G21" s="56"/>
      <c r="H21" s="57"/>
      <c r="I21" s="1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14.25" customHeight="1">
      <c r="A22" s="51"/>
      <c r="B22" s="62"/>
      <c r="C22" s="61" t="s">
        <v>34</v>
      </c>
      <c r="D22" s="16"/>
      <c r="E22" s="16"/>
      <c r="F22" s="17"/>
      <c r="G22" s="56"/>
      <c r="H22" s="57"/>
      <c r="I22" s="1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33.0" customHeight="1">
      <c r="A23" s="51"/>
      <c r="B23" s="62"/>
      <c r="C23" s="61" t="s">
        <v>35</v>
      </c>
      <c r="D23" s="16"/>
      <c r="E23" s="16"/>
      <c r="F23" s="17"/>
      <c r="G23" s="56"/>
      <c r="H23" s="57"/>
      <c r="I23" s="1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30.75" customHeight="1">
      <c r="A24" s="51"/>
      <c r="B24" s="62"/>
      <c r="C24" s="61" t="s">
        <v>36</v>
      </c>
      <c r="D24" s="16"/>
      <c r="E24" s="16"/>
      <c r="F24" s="17"/>
      <c r="G24" s="56"/>
      <c r="H24" s="57"/>
      <c r="I24" s="1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27.0" customHeight="1">
      <c r="A25" s="51"/>
      <c r="B25" s="62"/>
      <c r="C25" s="61" t="s">
        <v>37</v>
      </c>
      <c r="D25" s="16"/>
      <c r="E25" s="16"/>
      <c r="F25" s="17"/>
      <c r="G25" s="56"/>
      <c r="H25" s="57"/>
      <c r="I25" s="1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31.5" customHeight="1">
      <c r="A26" s="51"/>
      <c r="B26" s="63"/>
      <c r="C26" s="64" t="s">
        <v>38</v>
      </c>
      <c r="D26" s="35"/>
      <c r="E26" s="35"/>
      <c r="F26" s="36"/>
      <c r="G26" s="56"/>
      <c r="H26" s="57"/>
      <c r="I26" s="1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24.75" customHeight="1">
      <c r="A27" s="51"/>
      <c r="B27" s="65" t="s">
        <v>39</v>
      </c>
      <c r="C27" s="66" t="s">
        <v>40</v>
      </c>
      <c r="D27" s="16"/>
      <c r="E27" s="16"/>
      <c r="F27" s="17"/>
      <c r="G27" s="56"/>
      <c r="H27" s="57"/>
      <c r="I27" s="1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17.25" customHeight="1">
      <c r="A28" s="51"/>
      <c r="B28" s="51"/>
      <c r="C28" s="66" t="s">
        <v>41</v>
      </c>
      <c r="D28" s="16"/>
      <c r="E28" s="16"/>
      <c r="F28" s="17"/>
      <c r="G28" s="56"/>
      <c r="H28" s="57"/>
      <c r="I28" s="1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13.5" customHeight="1">
      <c r="A29" s="51"/>
      <c r="B29" s="51"/>
      <c r="C29" s="66" t="s">
        <v>42</v>
      </c>
      <c r="D29" s="16"/>
      <c r="E29" s="16"/>
      <c r="F29" s="17"/>
      <c r="G29" s="56"/>
      <c r="H29" s="57"/>
      <c r="I29" s="1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14.25" customHeight="1">
      <c r="A30" s="51"/>
      <c r="B30" s="51"/>
      <c r="C30" s="66" t="s">
        <v>43</v>
      </c>
      <c r="D30" s="16"/>
      <c r="E30" s="16"/>
      <c r="F30" s="17"/>
      <c r="G30" s="56"/>
      <c r="H30" s="57"/>
      <c r="I30" s="1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30.75" customHeight="1">
      <c r="A31" s="51"/>
      <c r="B31" s="51"/>
      <c r="C31" s="67" t="s">
        <v>44</v>
      </c>
      <c r="D31" s="16"/>
      <c r="E31" s="16"/>
      <c r="F31" s="17"/>
      <c r="G31" s="56"/>
      <c r="H31" s="57"/>
      <c r="I31" s="1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14.25" customHeight="1">
      <c r="A32" s="51"/>
      <c r="B32" s="51"/>
      <c r="C32" s="67" t="s">
        <v>45</v>
      </c>
      <c r="D32" s="16"/>
      <c r="E32" s="16"/>
      <c r="F32" s="17"/>
      <c r="G32" s="56"/>
      <c r="H32" s="57"/>
      <c r="I32" s="1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14.25" customHeight="1">
      <c r="A33" s="51"/>
      <c r="B33" s="51"/>
      <c r="C33" s="67" t="s">
        <v>46</v>
      </c>
      <c r="D33" s="16"/>
      <c r="E33" s="16"/>
      <c r="F33" s="17"/>
      <c r="G33" s="56"/>
      <c r="H33" s="57"/>
      <c r="I33" s="1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26.25" customHeight="1">
      <c r="A34" s="51"/>
      <c r="B34" s="51"/>
      <c r="C34" s="67" t="s">
        <v>47</v>
      </c>
      <c r="D34" s="16"/>
      <c r="E34" s="16"/>
      <c r="F34" s="17"/>
      <c r="G34" s="56"/>
      <c r="H34" s="57"/>
      <c r="I34" s="1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41.25" customHeight="1">
      <c r="A35" s="51"/>
      <c r="B35" s="51"/>
      <c r="C35" s="67" t="s">
        <v>48</v>
      </c>
      <c r="D35" s="16"/>
      <c r="E35" s="16"/>
      <c r="F35" s="17"/>
      <c r="G35" s="56"/>
      <c r="H35" s="57"/>
      <c r="I35" s="1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39.0" customHeight="1">
      <c r="A36" s="51"/>
      <c r="B36" s="51"/>
      <c r="C36" s="67" t="s">
        <v>49</v>
      </c>
      <c r="D36" s="16"/>
      <c r="E36" s="16"/>
      <c r="F36" s="17"/>
      <c r="G36" s="56"/>
      <c r="H36" s="57"/>
      <c r="I36" s="17"/>
      <c r="J36" s="7"/>
      <c r="K36" s="7"/>
      <c r="L36" s="7"/>
      <c r="M36" s="68">
        <f>COUNTIF(G19:G42,"NA")</f>
        <v>0</v>
      </c>
      <c r="N36" s="69" t="s">
        <v>50</v>
      </c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4.25" customHeight="1">
      <c r="A37" s="51"/>
      <c r="B37" s="51"/>
      <c r="C37" s="67" t="s">
        <v>51</v>
      </c>
      <c r="D37" s="16"/>
      <c r="E37" s="16"/>
      <c r="F37" s="17"/>
      <c r="G37" s="56"/>
      <c r="H37" s="57"/>
      <c r="I37" s="17"/>
      <c r="J37" s="7"/>
      <c r="K37" s="7"/>
      <c r="L37" s="7"/>
      <c r="M37" s="68">
        <f>COUNTIF(G19:G42,"1")</f>
        <v>0</v>
      </c>
      <c r="N37" s="69" t="s">
        <v>52</v>
      </c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4.25" customHeight="1">
      <c r="A38" s="51"/>
      <c r="B38" s="51"/>
      <c r="C38" s="66" t="s">
        <v>53</v>
      </c>
      <c r="D38" s="16"/>
      <c r="E38" s="16"/>
      <c r="F38" s="17"/>
      <c r="G38" s="56"/>
      <c r="H38" s="57"/>
      <c r="I38" s="17"/>
      <c r="J38" s="7"/>
      <c r="K38" s="7"/>
      <c r="L38" s="7"/>
      <c r="M38" s="68">
        <f>COUNTIF(G19:G42,"0")</f>
        <v>0</v>
      </c>
      <c r="N38" s="69" t="s">
        <v>54</v>
      </c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4.25" customHeight="1">
      <c r="A39" s="51"/>
      <c r="B39" s="51"/>
      <c r="C39" s="66" t="s">
        <v>55</v>
      </c>
      <c r="D39" s="16"/>
      <c r="E39" s="16"/>
      <c r="F39" s="17"/>
      <c r="G39" s="56"/>
      <c r="H39" s="57"/>
      <c r="I39" s="17"/>
      <c r="J39" s="7"/>
      <c r="K39" s="7"/>
      <c r="L39" s="7"/>
      <c r="M39" s="68">
        <f>M37+M38</f>
        <v>0</v>
      </c>
      <c r="N39" s="69" t="s">
        <v>56</v>
      </c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4.25" customHeight="1">
      <c r="A40" s="51"/>
      <c r="B40" s="51"/>
      <c r="C40" s="66" t="s">
        <v>57</v>
      </c>
      <c r="D40" s="16"/>
      <c r="E40" s="16"/>
      <c r="F40" s="17"/>
      <c r="G40" s="56"/>
      <c r="H40" s="57"/>
      <c r="I40" s="17"/>
      <c r="J40" s="7"/>
      <c r="K40" s="7"/>
      <c r="L40" s="7"/>
      <c r="M40" s="70" t="str">
        <f>(M37/M39)*20%</f>
        <v>#DIV/0!</v>
      </c>
      <c r="N40" s="69" t="s">
        <v>58</v>
      </c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4.25" customHeight="1">
      <c r="A41" s="51"/>
      <c r="B41" s="51"/>
      <c r="C41" s="66" t="s">
        <v>59</v>
      </c>
      <c r="D41" s="16"/>
      <c r="E41" s="16"/>
      <c r="F41" s="17"/>
      <c r="G41" s="56"/>
      <c r="H41" s="57"/>
      <c r="I41" s="1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39.0" customHeight="1">
      <c r="A42" s="51"/>
      <c r="B42" s="71"/>
      <c r="C42" s="67" t="s">
        <v>60</v>
      </c>
      <c r="D42" s="16"/>
      <c r="E42" s="16"/>
      <c r="F42" s="17"/>
      <c r="G42" s="56"/>
      <c r="H42" s="72"/>
      <c r="I42" s="36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39.0" customHeight="1">
      <c r="A43" s="71"/>
      <c r="B43" s="73" t="s">
        <v>61</v>
      </c>
      <c r="C43" s="16"/>
      <c r="D43" s="16"/>
      <c r="E43" s="16"/>
      <c r="F43" s="17"/>
      <c r="G43" s="74" t="str">
        <f>M40</f>
        <v>#DIV/0!</v>
      </c>
      <c r="H43" s="16"/>
      <c r="I43" s="1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4.25" customHeight="1">
      <c r="A44" s="75" t="s">
        <v>62</v>
      </c>
      <c r="B44" s="76" t="s">
        <v>63</v>
      </c>
      <c r="C44" s="16"/>
      <c r="D44" s="16"/>
      <c r="E44" s="16"/>
      <c r="F44" s="17"/>
      <c r="G44" s="77"/>
      <c r="H44" s="78"/>
      <c r="I44" s="79"/>
      <c r="J44" s="7"/>
      <c r="K44" s="7"/>
      <c r="L44" s="7"/>
      <c r="M44" s="68">
        <f>COUNTIF(G44:G49,"NA")</f>
        <v>0</v>
      </c>
      <c r="N44" s="69" t="s">
        <v>50</v>
      </c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4.25" customHeight="1">
      <c r="A45" s="51"/>
      <c r="B45" s="80" t="s">
        <v>64</v>
      </c>
      <c r="C45" s="16"/>
      <c r="D45" s="16"/>
      <c r="E45" s="16"/>
      <c r="F45" s="17"/>
      <c r="G45" s="77"/>
      <c r="H45" s="57"/>
      <c r="I45" s="17"/>
      <c r="J45" s="7"/>
      <c r="K45" s="7"/>
      <c r="L45" s="7"/>
      <c r="M45" s="68">
        <f>COUNTIF(G44:G49,"1")</f>
        <v>0</v>
      </c>
      <c r="N45" s="69" t="s">
        <v>52</v>
      </c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4.25" customHeight="1">
      <c r="A46" s="51"/>
      <c r="B46" s="76" t="s">
        <v>65</v>
      </c>
      <c r="C46" s="16"/>
      <c r="D46" s="16"/>
      <c r="E46" s="16"/>
      <c r="F46" s="17"/>
      <c r="G46" s="77"/>
      <c r="H46" s="57" t="s">
        <v>66</v>
      </c>
      <c r="I46" s="17"/>
      <c r="J46" s="7"/>
      <c r="K46" s="7"/>
      <c r="L46" s="7"/>
      <c r="M46" s="68">
        <f>COUNTIF(G44:G49,"0")</f>
        <v>0</v>
      </c>
      <c r="N46" s="69" t="s">
        <v>54</v>
      </c>
      <c r="O46" s="7"/>
      <c r="P46" s="7"/>
      <c r="Q46" s="81" t="s">
        <v>50</v>
      </c>
      <c r="R46" s="81">
        <f>COUNTIF(G44:G49,"NA")</f>
        <v>0</v>
      </c>
      <c r="S46" s="7"/>
      <c r="T46" s="7"/>
      <c r="U46" s="7"/>
      <c r="V46" s="7"/>
      <c r="W46" s="7"/>
      <c r="X46" s="7"/>
      <c r="Y46" s="7"/>
      <c r="Z46" s="7"/>
    </row>
    <row r="47" ht="14.25" customHeight="1">
      <c r="A47" s="51"/>
      <c r="B47" s="76" t="s">
        <v>67</v>
      </c>
      <c r="C47" s="16"/>
      <c r="D47" s="16"/>
      <c r="E47" s="16"/>
      <c r="F47" s="17"/>
      <c r="G47" s="77"/>
      <c r="H47" s="57"/>
      <c r="I47" s="17"/>
      <c r="J47" s="7"/>
      <c r="K47" s="7"/>
      <c r="L47" s="7"/>
      <c r="M47" s="68">
        <f>M46+M45</f>
        <v>0</v>
      </c>
      <c r="N47" s="69" t="s">
        <v>56</v>
      </c>
      <c r="O47" s="7"/>
      <c r="P47" s="7"/>
      <c r="Q47" s="81" t="s">
        <v>68</v>
      </c>
      <c r="R47" s="81">
        <f>COUNTIF(G44:G49,0)</f>
        <v>0</v>
      </c>
      <c r="S47" s="7"/>
      <c r="T47" s="7"/>
      <c r="U47" s="7"/>
      <c r="V47" s="7"/>
      <c r="W47" s="7"/>
      <c r="X47" s="7"/>
      <c r="Y47" s="7"/>
      <c r="Z47" s="7"/>
    </row>
    <row r="48" ht="14.25" customHeight="1">
      <c r="A48" s="51"/>
      <c r="B48" s="76" t="s">
        <v>69</v>
      </c>
      <c r="C48" s="16"/>
      <c r="D48" s="16"/>
      <c r="E48" s="16"/>
      <c r="F48" s="17"/>
      <c r="G48" s="77"/>
      <c r="H48" s="57"/>
      <c r="I48" s="17"/>
      <c r="J48" s="7"/>
      <c r="K48" s="7"/>
      <c r="L48" s="7"/>
      <c r="M48" s="70" t="str">
        <f>(M45/M47)*10%</f>
        <v>#DIV/0!</v>
      </c>
      <c r="N48" s="69" t="s">
        <v>58</v>
      </c>
      <c r="O48" s="7"/>
      <c r="P48" s="7"/>
      <c r="Q48" s="81" t="s">
        <v>70</v>
      </c>
      <c r="R48" s="81">
        <f>COUNTIF(G44:G49,1)</f>
        <v>0</v>
      </c>
      <c r="S48" s="7"/>
      <c r="T48" s="7"/>
      <c r="U48" s="7"/>
      <c r="V48" s="7"/>
      <c r="W48" s="7"/>
      <c r="X48" s="7"/>
      <c r="Y48" s="7"/>
      <c r="Z48" s="7"/>
    </row>
    <row r="49" ht="14.25" customHeight="1">
      <c r="A49" s="51"/>
      <c r="B49" s="76" t="s">
        <v>71</v>
      </c>
      <c r="C49" s="16"/>
      <c r="D49" s="16"/>
      <c r="E49" s="16"/>
      <c r="F49" s="17"/>
      <c r="G49" s="56"/>
      <c r="H49" s="72"/>
      <c r="I49" s="36"/>
      <c r="J49" s="7"/>
      <c r="K49" s="7"/>
      <c r="L49" s="7"/>
      <c r="M49" s="7"/>
      <c r="N49" s="7"/>
      <c r="O49" s="7"/>
      <c r="P49" s="7"/>
      <c r="Q49" s="81" t="s">
        <v>72</v>
      </c>
      <c r="R49" s="81">
        <f>SUM(R46:R48)-R46</f>
        <v>0</v>
      </c>
      <c r="S49" s="7"/>
      <c r="T49" s="7"/>
      <c r="U49" s="7"/>
      <c r="V49" s="7"/>
      <c r="W49" s="7"/>
      <c r="X49" s="7"/>
      <c r="Y49" s="7"/>
      <c r="Z49" s="7"/>
    </row>
    <row r="50" ht="27.0" customHeight="1">
      <c r="A50" s="71"/>
      <c r="B50" s="73" t="s">
        <v>61</v>
      </c>
      <c r="C50" s="16"/>
      <c r="D50" s="16"/>
      <c r="E50" s="16"/>
      <c r="F50" s="17"/>
      <c r="G50" s="74" t="str">
        <f>M48</f>
        <v>#DIV/0!</v>
      </c>
      <c r="H50" s="16"/>
      <c r="I50" s="17"/>
      <c r="J50" s="7"/>
      <c r="K50" s="7"/>
      <c r="L50" s="7"/>
      <c r="M50" s="7"/>
      <c r="N50" s="7"/>
      <c r="O50" s="7"/>
      <c r="P50" s="7"/>
      <c r="Q50" s="81" t="s">
        <v>73</v>
      </c>
      <c r="R50" s="82" t="str">
        <f>R49-R47/R49*10%</f>
        <v>#DIV/0!</v>
      </c>
      <c r="S50" s="7"/>
      <c r="T50" s="7"/>
      <c r="U50" s="7"/>
      <c r="V50" s="7"/>
      <c r="W50" s="7"/>
      <c r="X50" s="7"/>
      <c r="Y50" s="7"/>
      <c r="Z50" s="7"/>
    </row>
    <row r="51" ht="20.25" customHeight="1">
      <c r="A51" s="83" t="s">
        <v>74</v>
      </c>
      <c r="B51" s="16"/>
      <c r="C51" s="16"/>
      <c r="D51" s="16"/>
      <c r="E51" s="16"/>
      <c r="F51" s="17"/>
      <c r="G51" s="84" t="str">
        <f>G50+G43+H16+H15+H14</f>
        <v>#DIV/0!</v>
      </c>
      <c r="H51" s="16"/>
      <c r="I51" s="1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5">
    <mergeCell ref="H30:I30"/>
    <mergeCell ref="H31:I31"/>
    <mergeCell ref="H32:I32"/>
    <mergeCell ref="H33:I33"/>
    <mergeCell ref="H34:I34"/>
    <mergeCell ref="H35:I35"/>
    <mergeCell ref="H36:I36"/>
    <mergeCell ref="H44:I44"/>
    <mergeCell ref="H45:I45"/>
    <mergeCell ref="H46:I46"/>
    <mergeCell ref="H47:I47"/>
    <mergeCell ref="H48:I48"/>
    <mergeCell ref="H49:I49"/>
    <mergeCell ref="G50:I50"/>
    <mergeCell ref="G51:I51"/>
    <mergeCell ref="H37:I37"/>
    <mergeCell ref="H38:I38"/>
    <mergeCell ref="H39:I39"/>
    <mergeCell ref="H40:I40"/>
    <mergeCell ref="H41:I41"/>
    <mergeCell ref="H42:I42"/>
    <mergeCell ref="G43:I43"/>
    <mergeCell ref="A1:E1"/>
    <mergeCell ref="A3:C3"/>
    <mergeCell ref="D3:E3"/>
    <mergeCell ref="A4:C4"/>
    <mergeCell ref="D4:E4"/>
    <mergeCell ref="A5:C5"/>
    <mergeCell ref="D5:E5"/>
    <mergeCell ref="A6:C6"/>
    <mergeCell ref="D6:E6"/>
    <mergeCell ref="A7:C7"/>
    <mergeCell ref="D7:E7"/>
    <mergeCell ref="A8:C8"/>
    <mergeCell ref="A9:C9"/>
    <mergeCell ref="D9:E9"/>
    <mergeCell ref="B17:I17"/>
    <mergeCell ref="B16:F16"/>
    <mergeCell ref="B18:F18"/>
    <mergeCell ref="H18:I18"/>
    <mergeCell ref="B21:B26"/>
    <mergeCell ref="C21:F21"/>
    <mergeCell ref="C22:F22"/>
    <mergeCell ref="C23:F23"/>
    <mergeCell ref="C24:F24"/>
    <mergeCell ref="C25:F25"/>
    <mergeCell ref="C26:F26"/>
    <mergeCell ref="B19:B20"/>
    <mergeCell ref="C19:F19"/>
    <mergeCell ref="H19:I19"/>
    <mergeCell ref="C20:F20"/>
    <mergeCell ref="H20:I20"/>
    <mergeCell ref="H21:I21"/>
    <mergeCell ref="H22:I22"/>
    <mergeCell ref="C28:F28"/>
    <mergeCell ref="C29:F29"/>
    <mergeCell ref="H23:I23"/>
    <mergeCell ref="H24:I24"/>
    <mergeCell ref="H25:I25"/>
    <mergeCell ref="H26:I26"/>
    <mergeCell ref="H27:I27"/>
    <mergeCell ref="H28:I28"/>
    <mergeCell ref="H29:I29"/>
    <mergeCell ref="B15:F15"/>
    <mergeCell ref="C27:F27"/>
    <mergeCell ref="A10:C10"/>
    <mergeCell ref="A11:C11"/>
    <mergeCell ref="D11:E11"/>
    <mergeCell ref="B13:F13"/>
    <mergeCell ref="B14:F14"/>
    <mergeCell ref="A17:A43"/>
    <mergeCell ref="B27:B42"/>
    <mergeCell ref="B50:F50"/>
    <mergeCell ref="A51:F51"/>
    <mergeCell ref="A44:A50"/>
    <mergeCell ref="B44:F44"/>
    <mergeCell ref="B45:F45"/>
    <mergeCell ref="B46:F46"/>
    <mergeCell ref="B47:F47"/>
    <mergeCell ref="B48:F48"/>
    <mergeCell ref="B49:F4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B43:F43"/>
  </mergeCells>
  <conditionalFormatting sqref="G14:G16 G19:G49">
    <cfRule type="cellIs" dxfId="0" priority="1" operator="equal">
      <formula>0</formula>
    </cfRule>
  </conditionalFormatting>
  <conditionalFormatting sqref="G14:G16 G19:G49">
    <cfRule type="cellIs" dxfId="1" priority="2" operator="greaterThanOrEqual">
      <formula>1</formula>
    </cfRule>
  </conditionalFormatting>
  <conditionalFormatting sqref="F7">
    <cfRule type="cellIs" dxfId="2" priority="3" operator="equal">
      <formula>#REF!</formula>
    </cfRule>
  </conditionalFormatting>
  <conditionalFormatting sqref="G50">
    <cfRule type="cellIs" dxfId="0" priority="4" operator="between">
      <formula>0%</formula>
      <formula>2.5%</formula>
    </cfRule>
  </conditionalFormatting>
  <conditionalFormatting sqref="G50">
    <cfRule type="cellIs" dxfId="1" priority="5" operator="greaterThan">
      <formula>7.51%</formula>
    </cfRule>
  </conditionalFormatting>
  <conditionalFormatting sqref="H14:H15">
    <cfRule type="cellIs" dxfId="3" priority="6" operator="between">
      <formula>6%</formula>
      <formula>12%</formula>
    </cfRule>
  </conditionalFormatting>
  <conditionalFormatting sqref="H14:H15">
    <cfRule type="cellIs" dxfId="4" priority="7" operator="equal">
      <formula>18%</formula>
    </cfRule>
  </conditionalFormatting>
  <conditionalFormatting sqref="H14:H15">
    <cfRule type="cellIs" dxfId="0" priority="8" operator="equal">
      <formula>$G$4</formula>
    </cfRule>
  </conditionalFormatting>
  <conditionalFormatting sqref="H14:H15">
    <cfRule type="cellIs" dxfId="1" priority="9" operator="between">
      <formula>24%</formula>
      <formula>30%</formula>
    </cfRule>
  </conditionalFormatting>
  <conditionalFormatting sqref="G44:G49">
    <cfRule type="colorScale" priority="10">
      <colorScale>
        <cfvo type="formula" val="0"/>
        <cfvo type="formula" val="1"/>
        <color rgb="FFFF0000"/>
        <color rgb="FF00B050"/>
      </colorScale>
    </cfRule>
  </conditionalFormatting>
  <conditionalFormatting sqref="G14:G16">
    <cfRule type="cellIs" dxfId="4" priority="11" operator="equal">
      <formula>3</formula>
    </cfRule>
  </conditionalFormatting>
  <conditionalFormatting sqref="G14:G16">
    <cfRule type="cellIs" dxfId="3" priority="12" operator="between">
      <formula>1</formula>
      <formula>2</formula>
    </cfRule>
  </conditionalFormatting>
  <conditionalFormatting sqref="G16">
    <cfRule type="cellIs" dxfId="3" priority="13" operator="between">
      <formula>1</formula>
      <formula>2</formula>
    </cfRule>
  </conditionalFormatting>
  <conditionalFormatting sqref="G16">
    <cfRule type="cellIs" dxfId="4" priority="14" operator="equal">
      <formula>3</formula>
    </cfRule>
  </conditionalFormatting>
  <conditionalFormatting sqref="G21:G42">
    <cfRule type="containsText" dxfId="4" priority="15" operator="containsText" text="NA">
      <formula>NOT(ISERROR(SEARCH(("NA"),(G21))))</formula>
    </cfRule>
  </conditionalFormatting>
  <conditionalFormatting sqref="G43:I43">
    <cfRule type="cellIs" dxfId="4" priority="16" operator="between">
      <formula>10.01%</formula>
      <formula>15%</formula>
    </cfRule>
  </conditionalFormatting>
  <conditionalFormatting sqref="G43:I43">
    <cfRule type="cellIs" dxfId="3" priority="17" operator="between">
      <formula>5.01%</formula>
      <formula>10%</formula>
    </cfRule>
  </conditionalFormatting>
  <conditionalFormatting sqref="G49">
    <cfRule type="containsText" dxfId="4" priority="18" operator="containsText" text="NA">
      <formula>NOT(ISERROR(SEARCH(("NA"),(G49))))</formula>
    </cfRule>
  </conditionalFormatting>
  <conditionalFormatting sqref="G50:I50">
    <cfRule type="cellIs" dxfId="4" priority="19" operator="between">
      <formula>5.01%</formula>
      <formula>7.5%</formula>
    </cfRule>
  </conditionalFormatting>
  <conditionalFormatting sqref="G50:I50">
    <cfRule type="cellIs" dxfId="3" priority="20" operator="between">
      <formula>2.51%</formula>
      <formula>5%</formula>
    </cfRule>
  </conditionalFormatting>
  <conditionalFormatting sqref="G51:I51">
    <cfRule type="cellIs" dxfId="1" priority="21" operator="greaterThanOrEqual">
      <formula>85%</formula>
    </cfRule>
  </conditionalFormatting>
  <conditionalFormatting sqref="G51:I51">
    <cfRule type="cellIs" dxfId="0" priority="22" operator="lessThanOrEqual">
      <formula>84.99%</formula>
    </cfRule>
  </conditionalFormatting>
  <conditionalFormatting sqref="H16">
    <cfRule type="cellIs" dxfId="3" priority="23" operator="between">
      <formula>2%</formula>
      <formula>4%</formula>
    </cfRule>
  </conditionalFormatting>
  <conditionalFormatting sqref="H16">
    <cfRule type="cellIs" dxfId="4" priority="24" operator="equal">
      <formula>6%</formula>
    </cfRule>
  </conditionalFormatting>
  <conditionalFormatting sqref="H16">
    <cfRule type="cellIs" dxfId="0" priority="25" operator="equal">
      <formula>0%</formula>
    </cfRule>
  </conditionalFormatting>
  <conditionalFormatting sqref="H16">
    <cfRule type="cellIs" dxfId="1" priority="26" operator="between">
      <formula>8%</formula>
      <formula>0.1</formula>
    </cfRule>
  </conditionalFormatting>
  <dataValidations>
    <dataValidation type="list" allowBlank="1" showErrorMessage="1" sqref="G19:G20 G44:G48">
      <formula1>$G$4:$G$5</formula1>
    </dataValidation>
    <dataValidation type="list" allowBlank="1" showErrorMessage="1" sqref="D3">
      <formula1>Regions</formula1>
    </dataValidation>
    <dataValidation type="list" allowBlank="1" showErrorMessage="1" sqref="G21:G42 N42 G49 N50">
      <formula1>$G$4:$G$6</formula1>
    </dataValidation>
    <dataValidation type="list" allowBlank="1" showErrorMessage="1" sqref="G14:G16">
      <formula1>$O$6:$O$11</formula1>
    </dataValidation>
    <dataValidation type="list" allowBlank="1" sqref="D5">
      <formula1>INDIRECT($D$3)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7.25"/>
    <col customWidth="1" min="2" max="2" width="4.5"/>
    <col customWidth="1" min="3" max="3" width="5.38"/>
    <col customWidth="1" min="4" max="4" width="12.63"/>
    <col customWidth="1" min="5" max="5" width="10.25"/>
    <col customWidth="1" min="6" max="6" width="8.88"/>
    <col customWidth="1" min="7" max="8" width="10.0"/>
    <col customWidth="1" min="9" max="9" width="11.75"/>
    <col customWidth="1" min="10" max="11" width="11.0"/>
    <col customWidth="1" hidden="1" min="12" max="12" width="11.0"/>
    <col customWidth="1" hidden="1" min="13" max="13" width="4.0"/>
    <col customWidth="1" hidden="1" min="14" max="14" width="9.0"/>
    <col customWidth="1" hidden="1" min="15" max="15" width="3.0"/>
    <col customWidth="1" min="16" max="26" width="11.0"/>
  </cols>
  <sheetData>
    <row r="1" ht="14.25" customHeight="1">
      <c r="A1" s="85" t="s">
        <v>75</v>
      </c>
      <c r="B1" s="2"/>
      <c r="C1" s="2"/>
      <c r="D1" s="2"/>
      <c r="E1" s="3"/>
      <c r="F1" s="32"/>
      <c r="G1" s="86" t="s">
        <v>76</v>
      </c>
      <c r="H1" s="6"/>
      <c r="I1" s="32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4.25" customHeight="1">
      <c r="A2" s="9"/>
      <c r="B2" s="9"/>
      <c r="C2" s="9"/>
      <c r="D2" s="10"/>
      <c r="E2" s="11"/>
      <c r="F2" s="32"/>
      <c r="G2" s="87">
        <v>0.0</v>
      </c>
      <c r="H2" s="13"/>
      <c r="I2" s="32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14.25" customHeight="1">
      <c r="A3" s="88" t="s">
        <v>77</v>
      </c>
      <c r="B3" s="16"/>
      <c r="C3" s="17"/>
      <c r="D3" s="89"/>
      <c r="E3" s="90"/>
      <c r="F3" s="32"/>
      <c r="G3" s="91">
        <v>1.0</v>
      </c>
      <c r="H3" s="20"/>
      <c r="I3" s="32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14.25" customHeight="1">
      <c r="A4" s="88" t="s">
        <v>78</v>
      </c>
      <c r="B4" s="16"/>
      <c r="C4" s="17"/>
      <c r="D4" s="21"/>
      <c r="E4" s="17"/>
      <c r="F4" s="32"/>
      <c r="G4" s="91">
        <v>2.0</v>
      </c>
      <c r="H4" s="20"/>
      <c r="I4" s="92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13.5" customHeight="1">
      <c r="A5" s="88" t="s">
        <v>79</v>
      </c>
      <c r="B5" s="16"/>
      <c r="C5" s="17"/>
      <c r="D5" s="21"/>
      <c r="E5" s="17"/>
      <c r="F5" s="32"/>
      <c r="G5" s="93">
        <v>3.0</v>
      </c>
      <c r="H5" s="22"/>
      <c r="I5" s="92" t="s">
        <v>80</v>
      </c>
      <c r="J5" s="7"/>
      <c r="K5" s="7"/>
      <c r="L5" s="7"/>
      <c r="M5" s="7"/>
      <c r="N5" s="23"/>
      <c r="O5" s="23" t="s">
        <v>5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14.25" customHeight="1">
      <c r="A6" s="88" t="s">
        <v>81</v>
      </c>
      <c r="B6" s="16"/>
      <c r="C6" s="17"/>
      <c r="D6" s="21"/>
      <c r="E6" s="17"/>
      <c r="F6" s="32"/>
      <c r="G6" s="94">
        <v>4.0</v>
      </c>
      <c r="H6" s="24"/>
      <c r="I6" s="92" t="s">
        <v>82</v>
      </c>
      <c r="J6" s="7"/>
      <c r="K6" s="7"/>
      <c r="L6" s="7"/>
      <c r="M6" s="7"/>
      <c r="N6" s="23">
        <v>0.0</v>
      </c>
      <c r="O6" s="23">
        <v>0.0</v>
      </c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15.75" customHeight="1">
      <c r="A7" s="88" t="s">
        <v>83</v>
      </c>
      <c r="B7" s="16"/>
      <c r="C7" s="17"/>
      <c r="D7" s="21"/>
      <c r="E7" s="17"/>
      <c r="F7" s="32"/>
      <c r="G7" s="94">
        <v>5.0</v>
      </c>
      <c r="H7" s="24"/>
      <c r="I7" s="92" t="s">
        <v>84</v>
      </c>
      <c r="J7" s="7"/>
      <c r="K7" s="7"/>
      <c r="L7" s="7"/>
      <c r="M7" s="7"/>
      <c r="N7" s="25">
        <v>0.06</v>
      </c>
      <c r="O7" s="23">
        <v>1.0</v>
      </c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27.0" customHeight="1">
      <c r="A8" s="88" t="s">
        <v>85</v>
      </c>
      <c r="B8" s="16"/>
      <c r="C8" s="17"/>
      <c r="D8" s="95"/>
      <c r="E8" s="36"/>
      <c r="F8" s="4"/>
      <c r="I8" s="92"/>
      <c r="J8" s="7"/>
      <c r="K8" s="7"/>
      <c r="L8" s="7"/>
      <c r="M8" s="7"/>
      <c r="N8" s="25">
        <v>0.12</v>
      </c>
      <c r="O8" s="23">
        <v>2.0</v>
      </c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28.5" customHeight="1">
      <c r="A9" s="88" t="s">
        <v>86</v>
      </c>
      <c r="B9" s="16"/>
      <c r="C9" s="50"/>
      <c r="D9" s="96"/>
      <c r="E9" s="96"/>
      <c r="F9" s="32"/>
      <c r="G9" s="86" t="s">
        <v>76</v>
      </c>
      <c r="H9" s="6"/>
      <c r="I9" s="32"/>
      <c r="J9" s="7"/>
      <c r="K9" s="7"/>
      <c r="L9" s="7"/>
      <c r="M9" s="7"/>
      <c r="N9" s="25">
        <v>0.18</v>
      </c>
      <c r="O9" s="23">
        <v>3.0</v>
      </c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4.25" customHeight="1">
      <c r="A10" s="88" t="s">
        <v>87</v>
      </c>
      <c r="B10" s="16"/>
      <c r="C10" s="17"/>
      <c r="D10" s="97"/>
      <c r="E10" s="79"/>
      <c r="F10" s="32"/>
      <c r="G10" s="87">
        <v>0.0</v>
      </c>
      <c r="H10" s="13" t="s">
        <v>88</v>
      </c>
      <c r="I10" s="32"/>
      <c r="J10" s="7"/>
      <c r="K10" s="7"/>
      <c r="L10" s="7"/>
      <c r="M10" s="7"/>
      <c r="N10" s="25">
        <v>0.24</v>
      </c>
      <c r="O10" s="23">
        <v>4.0</v>
      </c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29.25" customHeight="1">
      <c r="A11" s="88" t="s">
        <v>89</v>
      </c>
      <c r="B11" s="16"/>
      <c r="C11" s="17"/>
      <c r="D11" s="98"/>
      <c r="E11" s="98"/>
      <c r="F11" s="32"/>
      <c r="G11" s="99">
        <v>1.0</v>
      </c>
      <c r="H11" s="30" t="s">
        <v>90</v>
      </c>
      <c r="I11" s="32"/>
      <c r="J11" s="7"/>
      <c r="K11" s="7"/>
      <c r="L11" s="7"/>
      <c r="M11" s="7"/>
      <c r="N11" s="25">
        <v>0.3</v>
      </c>
      <c r="O11" s="23">
        <v>5.0</v>
      </c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4.25" customHeight="1">
      <c r="A12" s="32"/>
      <c r="B12" s="32"/>
      <c r="C12" s="32"/>
      <c r="D12" s="32"/>
      <c r="E12" s="32"/>
      <c r="F12" s="32"/>
      <c r="G12" s="93" t="s">
        <v>5</v>
      </c>
      <c r="H12" s="22" t="s">
        <v>91</v>
      </c>
      <c r="I12" s="32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36.0" customHeight="1">
      <c r="A13" s="100" t="s">
        <v>92</v>
      </c>
      <c r="B13" s="101" t="s">
        <v>93</v>
      </c>
      <c r="C13" s="16"/>
      <c r="D13" s="16"/>
      <c r="E13" s="16"/>
      <c r="F13" s="17"/>
      <c r="G13" s="33" t="s">
        <v>94</v>
      </c>
      <c r="H13" s="33" t="s">
        <v>95</v>
      </c>
      <c r="I13" s="37" t="s">
        <v>96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88.5" customHeight="1">
      <c r="A14" s="102" t="s">
        <v>97</v>
      </c>
      <c r="B14" s="103" t="s">
        <v>98</v>
      </c>
      <c r="C14" s="16"/>
      <c r="D14" s="16"/>
      <c r="E14" s="16"/>
      <c r="F14" s="17"/>
      <c r="G14" s="40">
        <v>5.0</v>
      </c>
      <c r="H14" s="41">
        <f t="shared" ref="H14:H15" si="1">IF(G14=5,30%,IF(G14=4,24%,IF(G14=3,18%,IF(G14=2,12%,IF(G14=1,6%,IF(G14=0,0%))))))</f>
        <v>0.3</v>
      </c>
      <c r="I14" s="2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84.75" customHeight="1">
      <c r="A15" s="104" t="s">
        <v>99</v>
      </c>
      <c r="B15" s="105" t="s">
        <v>100</v>
      </c>
      <c r="C15" s="16"/>
      <c r="D15" s="16"/>
      <c r="E15" s="16"/>
      <c r="F15" s="17"/>
      <c r="G15" s="40">
        <v>5.0</v>
      </c>
      <c r="H15" s="41">
        <f t="shared" si="1"/>
        <v>0.3</v>
      </c>
      <c r="I15" s="2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42.75" customHeight="1">
      <c r="A16" s="102" t="s">
        <v>101</v>
      </c>
      <c r="B16" s="106" t="s">
        <v>102</v>
      </c>
      <c r="C16" s="16"/>
      <c r="D16" s="16"/>
      <c r="E16" s="16"/>
      <c r="F16" s="17"/>
      <c r="G16" s="40">
        <v>5.0</v>
      </c>
      <c r="H16" s="41">
        <f>IF(G16=5,10%,IF(G16=4,8%,IF(G16=3,6%,IF(G16=2,4%,IF(G16=1,2%,IF(G16=0,0%))))))</f>
        <v>0.1</v>
      </c>
      <c r="I16" s="2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42.75" customHeight="1">
      <c r="A17" s="48" t="s">
        <v>103</v>
      </c>
      <c r="B17" s="105" t="s">
        <v>104</v>
      </c>
      <c r="C17" s="16"/>
      <c r="D17" s="16"/>
      <c r="E17" s="16"/>
      <c r="F17" s="16"/>
      <c r="G17" s="16"/>
      <c r="H17" s="16"/>
      <c r="I17" s="1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30.75" customHeight="1">
      <c r="A18" s="51"/>
      <c r="B18" s="107"/>
      <c r="C18" s="16"/>
      <c r="D18" s="16"/>
      <c r="E18" s="16"/>
      <c r="F18" s="50"/>
      <c r="G18" s="33" t="s">
        <v>105</v>
      </c>
      <c r="H18" s="53" t="s">
        <v>96</v>
      </c>
      <c r="I18" s="50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3.5" customHeight="1">
      <c r="A19" s="51"/>
      <c r="B19" s="108" t="s">
        <v>106</v>
      </c>
      <c r="C19" s="109" t="s">
        <v>107</v>
      </c>
      <c r="D19" s="16"/>
      <c r="E19" s="16"/>
      <c r="F19" s="17"/>
      <c r="G19" s="56"/>
      <c r="H19" s="57"/>
      <c r="I19" s="1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42.0" customHeight="1">
      <c r="A20" s="51"/>
      <c r="B20" s="71"/>
      <c r="C20" s="109" t="s">
        <v>108</v>
      </c>
      <c r="D20" s="16"/>
      <c r="E20" s="16"/>
      <c r="F20" s="17"/>
      <c r="G20" s="56"/>
      <c r="H20" s="57"/>
      <c r="I20" s="1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29.25" customHeight="1">
      <c r="A21" s="51"/>
      <c r="B21" s="110" t="s">
        <v>109</v>
      </c>
      <c r="C21" s="111" t="s">
        <v>110</v>
      </c>
      <c r="D21" s="16"/>
      <c r="E21" s="16"/>
      <c r="F21" s="17"/>
      <c r="G21" s="56"/>
      <c r="H21" s="57"/>
      <c r="I21" s="1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14.25" customHeight="1">
      <c r="A22" s="51"/>
      <c r="B22" s="51"/>
      <c r="C22" s="112" t="s">
        <v>111</v>
      </c>
      <c r="D22" s="16"/>
      <c r="E22" s="16"/>
      <c r="F22" s="17"/>
      <c r="G22" s="56"/>
      <c r="H22" s="57"/>
      <c r="I22" s="1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2.75" customHeight="1">
      <c r="A23" s="51"/>
      <c r="B23" s="51"/>
      <c r="C23" s="112" t="s">
        <v>112</v>
      </c>
      <c r="D23" s="16"/>
      <c r="E23" s="16"/>
      <c r="F23" s="17"/>
      <c r="G23" s="56"/>
      <c r="H23" s="57"/>
      <c r="I23" s="1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14.25" customHeight="1">
      <c r="A24" s="51"/>
      <c r="B24" s="51"/>
      <c r="C24" s="112" t="s">
        <v>113</v>
      </c>
      <c r="D24" s="16"/>
      <c r="E24" s="16"/>
      <c r="F24" s="17"/>
      <c r="G24" s="56"/>
      <c r="H24" s="57"/>
      <c r="I24" s="1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5.0" customHeight="1">
      <c r="A25" s="51"/>
      <c r="B25" s="51"/>
      <c r="C25" s="112" t="s">
        <v>114</v>
      </c>
      <c r="D25" s="16"/>
      <c r="E25" s="16"/>
      <c r="F25" s="17"/>
      <c r="G25" s="56"/>
      <c r="H25" s="57"/>
      <c r="I25" s="1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25.5" customHeight="1">
      <c r="A26" s="51"/>
      <c r="B26" s="71"/>
      <c r="C26" s="112" t="s">
        <v>115</v>
      </c>
      <c r="D26" s="16"/>
      <c r="E26" s="16"/>
      <c r="F26" s="17"/>
      <c r="G26" s="56"/>
      <c r="H26" s="57"/>
      <c r="I26" s="1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27.75" customHeight="1">
      <c r="A27" s="51"/>
      <c r="B27" s="108" t="s">
        <v>116</v>
      </c>
      <c r="C27" s="109" t="s">
        <v>117</v>
      </c>
      <c r="D27" s="16"/>
      <c r="E27" s="16"/>
      <c r="F27" s="17"/>
      <c r="G27" s="56"/>
      <c r="H27" s="57"/>
      <c r="I27" s="1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28.5" customHeight="1">
      <c r="A28" s="51"/>
      <c r="B28" s="51"/>
      <c r="C28" s="109" t="s">
        <v>118</v>
      </c>
      <c r="D28" s="16"/>
      <c r="E28" s="16"/>
      <c r="F28" s="17"/>
      <c r="G28" s="56"/>
      <c r="H28" s="57"/>
      <c r="I28" s="1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13.5" customHeight="1">
      <c r="A29" s="51"/>
      <c r="B29" s="51"/>
      <c r="C29" s="109" t="s">
        <v>119</v>
      </c>
      <c r="D29" s="16"/>
      <c r="E29" s="16"/>
      <c r="F29" s="17"/>
      <c r="G29" s="56"/>
      <c r="H29" s="57"/>
      <c r="I29" s="1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39.0" customHeight="1">
      <c r="A30" s="51"/>
      <c r="B30" s="51"/>
      <c r="C30" s="109" t="s">
        <v>120</v>
      </c>
      <c r="D30" s="16"/>
      <c r="E30" s="16"/>
      <c r="F30" s="17"/>
      <c r="G30" s="56"/>
      <c r="H30" s="57"/>
      <c r="I30" s="1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17.25" customHeight="1">
      <c r="A31" s="51"/>
      <c r="B31" s="51"/>
      <c r="C31" s="109" t="s">
        <v>121</v>
      </c>
      <c r="D31" s="16"/>
      <c r="E31" s="16"/>
      <c r="F31" s="17"/>
      <c r="G31" s="56"/>
      <c r="H31" s="57"/>
      <c r="I31" s="1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30.75" customHeight="1">
      <c r="A32" s="51"/>
      <c r="B32" s="51"/>
      <c r="C32" s="109" t="s">
        <v>122</v>
      </c>
      <c r="D32" s="16"/>
      <c r="E32" s="16"/>
      <c r="F32" s="17"/>
      <c r="G32" s="56"/>
      <c r="H32" s="57"/>
      <c r="I32" s="1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27.75" customHeight="1">
      <c r="A33" s="51"/>
      <c r="B33" s="51"/>
      <c r="C33" s="109" t="s">
        <v>123</v>
      </c>
      <c r="D33" s="16"/>
      <c r="E33" s="16"/>
      <c r="F33" s="17"/>
      <c r="G33" s="56"/>
      <c r="H33" s="57"/>
      <c r="I33" s="1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39.0" customHeight="1">
      <c r="A34" s="51"/>
      <c r="B34" s="51"/>
      <c r="C34" s="109" t="s">
        <v>124</v>
      </c>
      <c r="D34" s="16"/>
      <c r="E34" s="16"/>
      <c r="F34" s="17"/>
      <c r="G34" s="56"/>
      <c r="H34" s="57"/>
      <c r="I34" s="1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29.25" customHeight="1">
      <c r="A35" s="51"/>
      <c r="B35" s="51"/>
      <c r="C35" s="109" t="s">
        <v>125</v>
      </c>
      <c r="D35" s="16"/>
      <c r="E35" s="16"/>
      <c r="F35" s="17"/>
      <c r="G35" s="56"/>
      <c r="H35" s="57"/>
      <c r="I35" s="1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30.0" customHeight="1">
      <c r="A36" s="51"/>
      <c r="B36" s="51"/>
      <c r="C36" s="109" t="s">
        <v>126</v>
      </c>
      <c r="D36" s="16"/>
      <c r="E36" s="16"/>
      <c r="F36" s="17"/>
      <c r="G36" s="56"/>
      <c r="H36" s="57"/>
      <c r="I36" s="17"/>
      <c r="J36" s="7"/>
      <c r="K36" s="7"/>
      <c r="L36" s="7"/>
      <c r="M36" s="68">
        <f>COUNTIF(G19:G42,"NA")</f>
        <v>0</v>
      </c>
      <c r="N36" s="69" t="s">
        <v>50</v>
      </c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25.5" customHeight="1">
      <c r="A37" s="51"/>
      <c r="B37" s="51"/>
      <c r="C37" s="109" t="s">
        <v>127</v>
      </c>
      <c r="D37" s="16"/>
      <c r="E37" s="16"/>
      <c r="F37" s="17"/>
      <c r="G37" s="56"/>
      <c r="H37" s="57"/>
      <c r="I37" s="17"/>
      <c r="J37" s="7"/>
      <c r="K37" s="7"/>
      <c r="L37" s="7"/>
      <c r="M37" s="68">
        <f>COUNTIF(G19:G42,"1")</f>
        <v>0</v>
      </c>
      <c r="N37" s="69" t="s">
        <v>52</v>
      </c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30.0" customHeight="1">
      <c r="A38" s="51"/>
      <c r="B38" s="51"/>
      <c r="C38" s="109" t="s">
        <v>128</v>
      </c>
      <c r="D38" s="16"/>
      <c r="E38" s="16"/>
      <c r="F38" s="17"/>
      <c r="G38" s="56"/>
      <c r="H38" s="57"/>
      <c r="I38" s="17"/>
      <c r="J38" s="7"/>
      <c r="K38" s="7"/>
      <c r="L38" s="7"/>
      <c r="M38" s="68">
        <f>COUNTIF(G19:G42,"0")</f>
        <v>0</v>
      </c>
      <c r="N38" s="69" t="s">
        <v>54</v>
      </c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4.25" customHeight="1">
      <c r="A39" s="51"/>
      <c r="B39" s="51"/>
      <c r="C39" s="109" t="s">
        <v>129</v>
      </c>
      <c r="D39" s="16"/>
      <c r="E39" s="16"/>
      <c r="F39" s="17"/>
      <c r="G39" s="56"/>
      <c r="H39" s="57"/>
      <c r="I39" s="17"/>
      <c r="J39" s="7"/>
      <c r="K39" s="7"/>
      <c r="L39" s="7"/>
      <c r="M39" s="68">
        <f>M37+M38</f>
        <v>0</v>
      </c>
      <c r="N39" s="69" t="s">
        <v>56</v>
      </c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29.25" customHeight="1">
      <c r="A40" s="51"/>
      <c r="B40" s="51"/>
      <c r="C40" s="109" t="s">
        <v>130</v>
      </c>
      <c r="D40" s="16"/>
      <c r="E40" s="16"/>
      <c r="F40" s="17"/>
      <c r="G40" s="56"/>
      <c r="H40" s="57"/>
      <c r="I40" s="17"/>
      <c r="J40" s="7"/>
      <c r="K40" s="7"/>
      <c r="L40" s="7"/>
      <c r="M40" s="113" t="str">
        <f>(M37/M39)*20%</f>
        <v>#DIV/0!</v>
      </c>
      <c r="N40" s="69" t="s">
        <v>58</v>
      </c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5.0" customHeight="1">
      <c r="A41" s="51"/>
      <c r="B41" s="51"/>
      <c r="C41" s="109" t="s">
        <v>131</v>
      </c>
      <c r="D41" s="16"/>
      <c r="E41" s="16"/>
      <c r="F41" s="17"/>
      <c r="G41" s="56"/>
      <c r="H41" s="57"/>
      <c r="I41" s="1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30.0" customHeight="1">
      <c r="A42" s="71"/>
      <c r="B42" s="71"/>
      <c r="C42" s="109" t="s">
        <v>132</v>
      </c>
      <c r="D42" s="16"/>
      <c r="E42" s="16"/>
      <c r="F42" s="17"/>
      <c r="G42" s="56"/>
      <c r="H42" s="57"/>
      <c r="I42" s="1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30.0" customHeight="1">
      <c r="A43" s="104"/>
      <c r="B43" s="73" t="s">
        <v>133</v>
      </c>
      <c r="C43" s="16"/>
      <c r="D43" s="16"/>
      <c r="E43" s="16"/>
      <c r="F43" s="17"/>
      <c r="G43" s="74" t="str">
        <f>M40</f>
        <v>#DIV/0!</v>
      </c>
      <c r="H43" s="16"/>
      <c r="I43" s="1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2.75" customHeight="1">
      <c r="A44" s="114" t="s">
        <v>134</v>
      </c>
      <c r="B44" s="106" t="s">
        <v>135</v>
      </c>
      <c r="C44" s="16"/>
      <c r="D44" s="16"/>
      <c r="E44" s="16"/>
      <c r="F44" s="17"/>
      <c r="G44" s="56"/>
      <c r="H44" s="57"/>
      <c r="I44" s="17"/>
      <c r="J44" s="7"/>
      <c r="K44" s="7"/>
      <c r="L44" s="7"/>
      <c r="M44" s="68">
        <f>COUNTIF(G44:G49,"NA")</f>
        <v>0</v>
      </c>
      <c r="N44" s="69" t="s">
        <v>50</v>
      </c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3.5" customHeight="1">
      <c r="A45" s="51"/>
      <c r="B45" s="106" t="s">
        <v>136</v>
      </c>
      <c r="C45" s="16"/>
      <c r="D45" s="16"/>
      <c r="E45" s="16"/>
      <c r="F45" s="17"/>
      <c r="G45" s="56"/>
      <c r="H45" s="57"/>
      <c r="I45" s="17"/>
      <c r="J45" s="7"/>
      <c r="K45" s="7"/>
      <c r="L45" s="7"/>
      <c r="M45" s="68">
        <f>COUNTIF(G44:G49,"1")</f>
        <v>0</v>
      </c>
      <c r="N45" s="69" t="s">
        <v>52</v>
      </c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5.75" customHeight="1">
      <c r="A46" s="51"/>
      <c r="B46" s="106" t="s">
        <v>137</v>
      </c>
      <c r="C46" s="16"/>
      <c r="D46" s="16"/>
      <c r="E46" s="16"/>
      <c r="F46" s="17"/>
      <c r="G46" s="56"/>
      <c r="H46" s="57"/>
      <c r="I46" s="17"/>
      <c r="J46" s="7"/>
      <c r="K46" s="7"/>
      <c r="L46" s="7"/>
      <c r="M46" s="68">
        <f>COUNTIF(G44:G49,"0")</f>
        <v>0</v>
      </c>
      <c r="N46" s="69" t="s">
        <v>54</v>
      </c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5.0" customHeight="1">
      <c r="A47" s="51"/>
      <c r="B47" s="106" t="s">
        <v>138</v>
      </c>
      <c r="C47" s="16"/>
      <c r="D47" s="16"/>
      <c r="E47" s="16"/>
      <c r="F47" s="17"/>
      <c r="G47" s="56"/>
      <c r="H47" s="57"/>
      <c r="I47" s="17"/>
      <c r="J47" s="7"/>
      <c r="K47" s="7"/>
      <c r="L47" s="7"/>
      <c r="M47" s="68">
        <f>M46+M45</f>
        <v>0</v>
      </c>
      <c r="N47" s="69" t="s">
        <v>56</v>
      </c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5.0" customHeight="1">
      <c r="A48" s="51"/>
      <c r="B48" s="106" t="s">
        <v>139</v>
      </c>
      <c r="C48" s="16"/>
      <c r="D48" s="16"/>
      <c r="E48" s="16"/>
      <c r="F48" s="17"/>
      <c r="G48" s="56"/>
      <c r="H48" s="57"/>
      <c r="I48" s="17"/>
      <c r="J48" s="7"/>
      <c r="K48" s="7"/>
      <c r="L48" s="7"/>
      <c r="M48" s="70" t="str">
        <f>(M45/M47)*10%</f>
        <v>#DIV/0!</v>
      </c>
      <c r="N48" s="69" t="s">
        <v>58</v>
      </c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27.0" customHeight="1">
      <c r="A49" s="71"/>
      <c r="B49" s="106" t="s">
        <v>140</v>
      </c>
      <c r="C49" s="16"/>
      <c r="D49" s="16"/>
      <c r="E49" s="16"/>
      <c r="F49" s="17"/>
      <c r="G49" s="56"/>
      <c r="H49" s="57"/>
      <c r="I49" s="1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8.0" hidden="1" customHeight="1">
      <c r="A50" s="115" t="s">
        <v>141</v>
      </c>
      <c r="B50" s="116"/>
      <c r="C50" s="116"/>
      <c r="D50" s="116"/>
      <c r="E50" s="116"/>
      <c r="F50" s="79"/>
      <c r="G50" s="117" t="str">
        <f>M48</f>
        <v>#DIV/0!</v>
      </c>
      <c r="H50" s="116"/>
      <c r="I50" s="79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21.0" customHeight="1">
      <c r="A51" s="118" t="s">
        <v>142</v>
      </c>
      <c r="B51" s="16"/>
      <c r="C51" s="16"/>
      <c r="D51" s="16"/>
      <c r="E51" s="16"/>
      <c r="F51" s="17"/>
      <c r="G51" s="84" t="str">
        <f>G50+G43+H16+H15+H14</f>
        <v>#DIV/0!</v>
      </c>
      <c r="H51" s="16"/>
      <c r="I51" s="1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5">
    <mergeCell ref="H30:I30"/>
    <mergeCell ref="H31:I31"/>
    <mergeCell ref="H32:I32"/>
    <mergeCell ref="H33:I33"/>
    <mergeCell ref="H34:I34"/>
    <mergeCell ref="H35:I35"/>
    <mergeCell ref="H36:I36"/>
    <mergeCell ref="H44:I44"/>
    <mergeCell ref="H45:I45"/>
    <mergeCell ref="H46:I46"/>
    <mergeCell ref="H47:I47"/>
    <mergeCell ref="H48:I48"/>
    <mergeCell ref="H49:I49"/>
    <mergeCell ref="G50:I50"/>
    <mergeCell ref="G51:I51"/>
    <mergeCell ref="H37:I37"/>
    <mergeCell ref="H38:I38"/>
    <mergeCell ref="H39:I39"/>
    <mergeCell ref="H40:I40"/>
    <mergeCell ref="H41:I41"/>
    <mergeCell ref="H42:I42"/>
    <mergeCell ref="G43:I43"/>
    <mergeCell ref="A1:E1"/>
    <mergeCell ref="A3:C3"/>
    <mergeCell ref="D3:E3"/>
    <mergeCell ref="A4:C4"/>
    <mergeCell ref="D4:E4"/>
    <mergeCell ref="A5:C5"/>
    <mergeCell ref="D5:E5"/>
    <mergeCell ref="A6:C6"/>
    <mergeCell ref="D6:E6"/>
    <mergeCell ref="A7:C7"/>
    <mergeCell ref="D7:E7"/>
    <mergeCell ref="A8:C8"/>
    <mergeCell ref="D8:E8"/>
    <mergeCell ref="A9:C9"/>
    <mergeCell ref="B17:I17"/>
    <mergeCell ref="B16:F16"/>
    <mergeCell ref="B18:F18"/>
    <mergeCell ref="H18:I18"/>
    <mergeCell ref="B21:B26"/>
    <mergeCell ref="C21:F21"/>
    <mergeCell ref="C22:F22"/>
    <mergeCell ref="C23:F23"/>
    <mergeCell ref="C24:F24"/>
    <mergeCell ref="C25:F25"/>
    <mergeCell ref="C26:F26"/>
    <mergeCell ref="B19:B20"/>
    <mergeCell ref="C19:F19"/>
    <mergeCell ref="H19:I19"/>
    <mergeCell ref="C20:F20"/>
    <mergeCell ref="H20:I20"/>
    <mergeCell ref="H21:I21"/>
    <mergeCell ref="H22:I22"/>
    <mergeCell ref="C28:F28"/>
    <mergeCell ref="C29:F29"/>
    <mergeCell ref="H23:I23"/>
    <mergeCell ref="H24:I24"/>
    <mergeCell ref="H25:I25"/>
    <mergeCell ref="H26:I26"/>
    <mergeCell ref="H27:I27"/>
    <mergeCell ref="H28:I28"/>
    <mergeCell ref="H29:I29"/>
    <mergeCell ref="B15:F15"/>
    <mergeCell ref="C27:F27"/>
    <mergeCell ref="A10:C10"/>
    <mergeCell ref="D10:E10"/>
    <mergeCell ref="A11:C11"/>
    <mergeCell ref="B13:F13"/>
    <mergeCell ref="B14:F14"/>
    <mergeCell ref="A17:A42"/>
    <mergeCell ref="B27:B42"/>
    <mergeCell ref="A50:F50"/>
    <mergeCell ref="A51:F51"/>
    <mergeCell ref="A44:A49"/>
    <mergeCell ref="B44:F44"/>
    <mergeCell ref="B45:F45"/>
    <mergeCell ref="B46:F46"/>
    <mergeCell ref="B47:F47"/>
    <mergeCell ref="B48:F48"/>
    <mergeCell ref="B49:F4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B43:F43"/>
  </mergeCells>
  <conditionalFormatting sqref="A50">
    <cfRule type="cellIs" dxfId="0" priority="1" operator="equal">
      <formula>$G$5</formula>
    </cfRule>
  </conditionalFormatting>
  <conditionalFormatting sqref="A50">
    <cfRule type="cellIs" dxfId="1" priority="2" operator="equal">
      <formula>$G$6</formula>
    </cfRule>
  </conditionalFormatting>
  <conditionalFormatting sqref="F8">
    <cfRule type="cellIs" dxfId="2" priority="3" operator="equal">
      <formula>#REF!</formula>
    </cfRule>
  </conditionalFormatting>
  <conditionalFormatting sqref="G14:G16">
    <cfRule type="cellIs" dxfId="0" priority="4" operator="between">
      <formula>0%</formula>
      <formula>5%</formula>
    </cfRule>
  </conditionalFormatting>
  <conditionalFormatting sqref="G14:G16">
    <cfRule type="cellIs" dxfId="1" priority="5" operator="greaterThanOrEqual">
      <formula>4</formula>
    </cfRule>
  </conditionalFormatting>
  <conditionalFormatting sqref="G14:G16">
    <cfRule type="cellIs" dxfId="4" priority="6" operator="equal">
      <formula>3</formula>
    </cfRule>
  </conditionalFormatting>
  <conditionalFormatting sqref="G14:G16">
    <cfRule type="cellIs" dxfId="3" priority="7" operator="between">
      <formula>1</formula>
      <formula>2</formula>
    </cfRule>
  </conditionalFormatting>
  <conditionalFormatting sqref="H14:H15">
    <cfRule type="cellIs" dxfId="3" priority="8" operator="between">
      <formula>6%</formula>
      <formula>12%</formula>
    </cfRule>
  </conditionalFormatting>
  <conditionalFormatting sqref="H14:H15">
    <cfRule type="cellIs" dxfId="4" priority="9" stopIfTrue="1" operator="equal">
      <formula>18%</formula>
    </cfRule>
  </conditionalFormatting>
  <conditionalFormatting sqref="H14:H15">
    <cfRule type="cellIs" dxfId="0" priority="10" operator="equal">
      <formula>0%</formula>
    </cfRule>
  </conditionalFormatting>
  <conditionalFormatting sqref="H14:H15">
    <cfRule type="cellIs" dxfId="1" priority="11" operator="between">
      <formula>24%</formula>
      <formula>30%</formula>
    </cfRule>
  </conditionalFormatting>
  <conditionalFormatting sqref="G43">
    <cfRule type="cellIs" dxfId="0" priority="12" operator="between">
      <formula>0%</formula>
      <formula>5%</formula>
    </cfRule>
  </conditionalFormatting>
  <conditionalFormatting sqref="G43">
    <cfRule type="cellIs" dxfId="1" priority="13" operator="greaterThan">
      <formula>15.01%</formula>
    </cfRule>
  </conditionalFormatting>
  <conditionalFormatting sqref="G43:I43">
    <cfRule type="cellIs" dxfId="4" priority="14" operator="between">
      <formula>10.01%</formula>
      <formula>15%</formula>
    </cfRule>
  </conditionalFormatting>
  <conditionalFormatting sqref="G43:I43">
    <cfRule type="cellIs" dxfId="3" priority="15" operator="between">
      <formula>5.01%</formula>
      <formula>10%</formula>
    </cfRule>
  </conditionalFormatting>
  <conditionalFormatting sqref="G51:I51">
    <cfRule type="cellIs" dxfId="1" priority="16" operator="greaterThanOrEqual">
      <formula>85%</formula>
    </cfRule>
  </conditionalFormatting>
  <conditionalFormatting sqref="G51:I51">
    <cfRule type="cellIs" dxfId="0" priority="17" operator="lessThanOrEqual">
      <formula>84.99%</formula>
    </cfRule>
  </conditionalFormatting>
  <conditionalFormatting sqref="H16">
    <cfRule type="cellIs" dxfId="3" priority="18" operator="between">
      <formula>2%</formula>
      <formula>4%</formula>
    </cfRule>
  </conditionalFormatting>
  <conditionalFormatting sqref="H16">
    <cfRule type="cellIs" dxfId="4" priority="19" operator="equal">
      <formula>6%</formula>
    </cfRule>
  </conditionalFormatting>
  <conditionalFormatting sqref="H16">
    <cfRule type="cellIs" dxfId="0" priority="20" operator="equal">
      <formula>0%</formula>
    </cfRule>
  </conditionalFormatting>
  <conditionalFormatting sqref="H16">
    <cfRule type="cellIs" dxfId="1" priority="21" operator="between">
      <formula>8%</formula>
      <formula>0.1</formula>
    </cfRule>
  </conditionalFormatting>
  <conditionalFormatting sqref="G21:G42">
    <cfRule type="cellIs" dxfId="0" priority="22" operator="equal">
      <formula>0</formula>
    </cfRule>
  </conditionalFormatting>
  <conditionalFormatting sqref="G21:G42">
    <cfRule type="cellIs" dxfId="1" priority="23" operator="equal">
      <formula>1</formula>
    </cfRule>
  </conditionalFormatting>
  <conditionalFormatting sqref="G21:G42">
    <cfRule type="containsText" dxfId="4" priority="24" operator="containsText" text="NA">
      <formula>NOT(ISERROR(SEARCH(("NA"),(G21))))</formula>
    </cfRule>
  </conditionalFormatting>
  <conditionalFormatting sqref="G19:G20">
    <cfRule type="cellIs" dxfId="0" priority="25" operator="equal">
      <formula>0</formula>
    </cfRule>
  </conditionalFormatting>
  <conditionalFormatting sqref="G19:G20">
    <cfRule type="cellIs" dxfId="1" priority="26" operator="greaterThanOrEqual">
      <formula>1</formula>
    </cfRule>
  </conditionalFormatting>
  <conditionalFormatting sqref="G44:G49">
    <cfRule type="cellIs" dxfId="0" priority="27" operator="equal">
      <formula>0</formula>
    </cfRule>
  </conditionalFormatting>
  <conditionalFormatting sqref="G44:G49">
    <cfRule type="cellIs" dxfId="1" priority="28" operator="equal">
      <formula>1</formula>
    </cfRule>
  </conditionalFormatting>
  <conditionalFormatting sqref="G44:G49">
    <cfRule type="containsText" dxfId="4" priority="29" operator="containsText" text="NA">
      <formula>NOT(ISERROR(SEARCH(("NA"),(G44))))</formula>
    </cfRule>
  </conditionalFormatting>
  <dataValidations>
    <dataValidation type="list" allowBlank="1" showErrorMessage="1" sqref="G21:G42 G49">
      <formula1>$G$10:$G$12</formula1>
    </dataValidation>
    <dataValidation type="list" allowBlank="1" showErrorMessage="1" sqref="D4:D5">
      <formula1>Regions</formula1>
    </dataValidation>
    <dataValidation type="list" allowBlank="1" showErrorMessage="1" sqref="N42">
      <formula1>$G$4:$G$6</formula1>
    </dataValidation>
    <dataValidation type="list" allowBlank="1" showErrorMessage="1" sqref="G19:G20 G44:G48">
      <formula1>$G$10:$G$11</formula1>
    </dataValidation>
    <dataValidation type="list" allowBlank="1" sqref="D6">
      <formula1>INDIRECT($D$4)</formula1>
    </dataValidation>
    <dataValidation type="list" allowBlank="1" showErrorMessage="1" sqref="G14:G16">
      <formula1>$O$6:$O$11</formula1>
    </dataValidation>
  </dataValidation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0"/>
    <col customWidth="1" min="2" max="2" width="7.5"/>
    <col customWidth="1" min="3" max="3" width="14.25"/>
    <col customWidth="1" min="4" max="4" width="43.63"/>
    <col customWidth="1" min="5" max="5" width="8.38"/>
    <col customWidth="1" min="6" max="10" width="7.5"/>
    <col customWidth="1" min="11" max="11" width="29.38"/>
    <col customWidth="1" min="12" max="26" width="11.0"/>
  </cols>
  <sheetData>
    <row r="1" ht="14.25" customHeight="1">
      <c r="A1" s="119" t="s">
        <v>78</v>
      </c>
      <c r="C1" s="120" t="s">
        <v>78</v>
      </c>
      <c r="D1" s="120" t="s">
        <v>143</v>
      </c>
      <c r="E1" s="120" t="s">
        <v>144</v>
      </c>
      <c r="J1" s="121"/>
      <c r="K1" s="120" t="s">
        <v>78</v>
      </c>
    </row>
    <row r="2" ht="16.5" customHeight="1">
      <c r="C2" s="122" t="s">
        <v>145</v>
      </c>
      <c r="D2" s="123" t="s">
        <v>146</v>
      </c>
      <c r="E2" s="124" t="s">
        <v>147</v>
      </c>
      <c r="J2" s="125"/>
      <c r="K2" s="126" t="str">
        <f>INDIRECT(English!F4)</f>
        <v>#REF!</v>
      </c>
    </row>
    <row r="3" ht="16.5" customHeight="1">
      <c r="A3" s="127" t="s">
        <v>148</v>
      </c>
      <c r="D3" s="123" t="s">
        <v>149</v>
      </c>
      <c r="E3" s="124" t="s">
        <v>147</v>
      </c>
      <c r="K3" s="126" t="s">
        <v>150</v>
      </c>
    </row>
    <row r="4" ht="16.5" customHeight="1">
      <c r="A4" s="128" t="s">
        <v>151</v>
      </c>
      <c r="D4" s="123" t="s">
        <v>152</v>
      </c>
      <c r="E4" s="124" t="s">
        <v>147</v>
      </c>
      <c r="J4" s="129"/>
      <c r="K4" s="126" t="s">
        <v>153</v>
      </c>
    </row>
    <row r="5" ht="16.5" customHeight="1">
      <c r="A5" s="128" t="s">
        <v>154</v>
      </c>
      <c r="D5" s="123" t="s">
        <v>155</v>
      </c>
      <c r="E5" s="124" t="s">
        <v>147</v>
      </c>
      <c r="K5" s="126" t="s">
        <v>156</v>
      </c>
    </row>
    <row r="6" ht="16.5" customHeight="1">
      <c r="A6" s="130" t="s">
        <v>157</v>
      </c>
      <c r="D6" s="123" t="s">
        <v>158</v>
      </c>
      <c r="E6" s="124" t="s">
        <v>147</v>
      </c>
      <c r="K6" s="126" t="s">
        <v>159</v>
      </c>
    </row>
    <row r="7" ht="16.5" customHeight="1">
      <c r="A7" s="128" t="s">
        <v>160</v>
      </c>
      <c r="D7" s="123" t="s">
        <v>161</v>
      </c>
      <c r="E7" s="124" t="s">
        <v>147</v>
      </c>
      <c r="K7" s="126" t="s">
        <v>162</v>
      </c>
    </row>
    <row r="8" ht="16.5" customHeight="1">
      <c r="A8" s="128" t="s">
        <v>163</v>
      </c>
      <c r="D8" s="123" t="s">
        <v>164</v>
      </c>
      <c r="E8" s="124" t="s">
        <v>165</v>
      </c>
      <c r="K8" s="126" t="s">
        <v>166</v>
      </c>
    </row>
    <row r="9" ht="16.5" customHeight="1">
      <c r="A9" s="128" t="s">
        <v>167</v>
      </c>
      <c r="D9" s="123" t="s">
        <v>168</v>
      </c>
      <c r="E9" s="124" t="s">
        <v>147</v>
      </c>
      <c r="K9" s="126" t="s">
        <v>169</v>
      </c>
    </row>
    <row r="10" ht="16.5" customHeight="1">
      <c r="A10" s="128" t="s">
        <v>170</v>
      </c>
      <c r="D10" s="123" t="s">
        <v>171</v>
      </c>
      <c r="E10" s="124" t="s">
        <v>147</v>
      </c>
      <c r="K10" s="126" t="s">
        <v>172</v>
      </c>
    </row>
    <row r="11" ht="16.5" customHeight="1">
      <c r="A11" s="128" t="s">
        <v>173</v>
      </c>
      <c r="D11" s="123" t="s">
        <v>174</v>
      </c>
      <c r="E11" s="124" t="s">
        <v>147</v>
      </c>
      <c r="K11" s="126" t="s">
        <v>175</v>
      </c>
    </row>
    <row r="12" ht="16.5" customHeight="1">
      <c r="A12" s="130" t="s">
        <v>176</v>
      </c>
      <c r="D12" s="123" t="s">
        <v>177</v>
      </c>
      <c r="E12" s="124" t="s">
        <v>147</v>
      </c>
      <c r="K12" s="126" t="s">
        <v>178</v>
      </c>
    </row>
    <row r="13" ht="14.25" customHeight="1">
      <c r="A13" s="128" t="s">
        <v>179</v>
      </c>
      <c r="C13" s="122" t="s">
        <v>151</v>
      </c>
      <c r="D13" s="123" t="s">
        <v>180</v>
      </c>
      <c r="E13" s="124" t="s">
        <v>165</v>
      </c>
    </row>
    <row r="14" ht="14.25" customHeight="1">
      <c r="A14" s="128" t="s">
        <v>181</v>
      </c>
      <c r="D14" s="123" t="s">
        <v>182</v>
      </c>
      <c r="E14" s="124" t="s">
        <v>165</v>
      </c>
    </row>
    <row r="15" ht="14.25" customHeight="1">
      <c r="A15" s="128" t="s">
        <v>183</v>
      </c>
      <c r="D15" s="123" t="s">
        <v>184</v>
      </c>
      <c r="E15" s="124" t="s">
        <v>165</v>
      </c>
    </row>
    <row r="16" ht="14.25" customHeight="1">
      <c r="A16" s="128" t="s">
        <v>145</v>
      </c>
      <c r="D16" s="123" t="s">
        <v>185</v>
      </c>
      <c r="E16" s="124" t="s">
        <v>165</v>
      </c>
    </row>
    <row r="17" ht="14.25" customHeight="1">
      <c r="A17" s="128" t="s">
        <v>186</v>
      </c>
      <c r="D17" s="123" t="s">
        <v>187</v>
      </c>
      <c r="E17" s="124" t="s">
        <v>165</v>
      </c>
    </row>
    <row r="18" ht="14.25" customHeight="1">
      <c r="A18" s="128" t="s">
        <v>188</v>
      </c>
      <c r="C18" s="122" t="s">
        <v>189</v>
      </c>
      <c r="D18" s="123" t="s">
        <v>190</v>
      </c>
      <c r="E18" s="124" t="s">
        <v>147</v>
      </c>
    </row>
    <row r="19" ht="14.25" customHeight="1">
      <c r="A19" s="128" t="s">
        <v>191</v>
      </c>
      <c r="D19" s="123" t="s">
        <v>192</v>
      </c>
      <c r="E19" s="124" t="s">
        <v>147</v>
      </c>
    </row>
    <row r="20" ht="14.25" customHeight="1">
      <c r="A20" s="128" t="s">
        <v>193</v>
      </c>
      <c r="D20" s="123" t="s">
        <v>194</v>
      </c>
      <c r="E20" s="124" t="s">
        <v>147</v>
      </c>
    </row>
    <row r="21" ht="14.25" customHeight="1">
      <c r="A21" s="128" t="s">
        <v>195</v>
      </c>
      <c r="D21" s="123" t="s">
        <v>196</v>
      </c>
      <c r="E21" s="124" t="s">
        <v>147</v>
      </c>
    </row>
    <row r="22" ht="14.25" customHeight="1">
      <c r="A22" s="128" t="s">
        <v>189</v>
      </c>
      <c r="D22" s="123" t="s">
        <v>197</v>
      </c>
      <c r="E22" s="124" t="s">
        <v>147</v>
      </c>
    </row>
    <row r="23" ht="14.25" customHeight="1">
      <c r="D23" s="123" t="s">
        <v>198</v>
      </c>
      <c r="E23" s="124" t="s">
        <v>147</v>
      </c>
    </row>
    <row r="24" ht="14.25" customHeight="1">
      <c r="D24" s="123" t="s">
        <v>199</v>
      </c>
      <c r="E24" s="124" t="s">
        <v>147</v>
      </c>
    </row>
    <row r="25" ht="14.25" customHeight="1">
      <c r="D25" s="123" t="s">
        <v>200</v>
      </c>
      <c r="E25" s="124" t="s">
        <v>147</v>
      </c>
    </row>
    <row r="26" ht="14.25" customHeight="1">
      <c r="D26" s="123" t="s">
        <v>201</v>
      </c>
      <c r="E26" s="124" t="s">
        <v>147</v>
      </c>
    </row>
    <row r="27" ht="14.25" customHeight="1">
      <c r="D27" s="123" t="s">
        <v>202</v>
      </c>
      <c r="E27" s="124" t="s">
        <v>147</v>
      </c>
    </row>
    <row r="28" ht="14.25" customHeight="1">
      <c r="D28" s="123" t="s">
        <v>158</v>
      </c>
      <c r="E28" s="124" t="s">
        <v>147</v>
      </c>
    </row>
    <row r="29" ht="14.25" customHeight="1">
      <c r="D29" s="123" t="s">
        <v>203</v>
      </c>
      <c r="E29" s="124" t="s">
        <v>147</v>
      </c>
    </row>
    <row r="30" ht="14.25" customHeight="1">
      <c r="D30" s="123" t="s">
        <v>204</v>
      </c>
      <c r="E30" s="124" t="s">
        <v>147</v>
      </c>
    </row>
    <row r="31" ht="14.25" customHeight="1">
      <c r="D31" s="123" t="s">
        <v>205</v>
      </c>
      <c r="E31" s="124" t="s">
        <v>147</v>
      </c>
    </row>
    <row r="32" ht="14.25" customHeight="1">
      <c r="D32" s="123" t="s">
        <v>206</v>
      </c>
      <c r="E32" s="124" t="s">
        <v>147</v>
      </c>
    </row>
    <row r="33" ht="14.25" customHeight="1">
      <c r="D33" s="123" t="s">
        <v>207</v>
      </c>
      <c r="E33" s="124" t="s">
        <v>147</v>
      </c>
    </row>
    <row r="34" ht="14.25" customHeight="1">
      <c r="C34" s="122" t="s">
        <v>163</v>
      </c>
      <c r="D34" s="123" t="s">
        <v>208</v>
      </c>
      <c r="E34" s="124" t="s">
        <v>147</v>
      </c>
    </row>
    <row r="35" ht="14.25" customHeight="1">
      <c r="D35" s="123" t="s">
        <v>209</v>
      </c>
      <c r="E35" s="124" t="s">
        <v>147</v>
      </c>
    </row>
    <row r="36" ht="14.25" customHeight="1">
      <c r="D36" s="123" t="s">
        <v>210</v>
      </c>
      <c r="E36" s="124" t="s">
        <v>147</v>
      </c>
    </row>
    <row r="37" ht="14.25" customHeight="1">
      <c r="D37" s="123" t="s">
        <v>211</v>
      </c>
      <c r="E37" s="124" t="s">
        <v>147</v>
      </c>
    </row>
    <row r="38" ht="14.25" customHeight="1">
      <c r="D38" s="123" t="s">
        <v>158</v>
      </c>
      <c r="E38" s="124" t="s">
        <v>147</v>
      </c>
    </row>
    <row r="39" ht="14.25" customHeight="1">
      <c r="D39" s="123" t="s">
        <v>203</v>
      </c>
      <c r="E39" s="124" t="s">
        <v>147</v>
      </c>
    </row>
    <row r="40" ht="14.25" customHeight="1">
      <c r="D40" s="123" t="s">
        <v>212</v>
      </c>
      <c r="E40" s="124" t="s">
        <v>147</v>
      </c>
    </row>
    <row r="41" ht="14.25" customHeight="1">
      <c r="C41" s="122" t="s">
        <v>154</v>
      </c>
      <c r="D41" s="123" t="s">
        <v>213</v>
      </c>
      <c r="E41" s="124" t="s">
        <v>147</v>
      </c>
    </row>
    <row r="42" ht="14.25" customHeight="1">
      <c r="D42" s="123" t="s">
        <v>214</v>
      </c>
      <c r="E42" s="124" t="s">
        <v>147</v>
      </c>
    </row>
    <row r="43" ht="14.25" customHeight="1">
      <c r="D43" s="123" t="s">
        <v>215</v>
      </c>
      <c r="E43" s="124" t="s">
        <v>147</v>
      </c>
    </row>
    <row r="44" ht="14.25" customHeight="1">
      <c r="D44" s="123" t="s">
        <v>216</v>
      </c>
      <c r="E44" s="124" t="s">
        <v>147</v>
      </c>
    </row>
    <row r="45" ht="14.25" customHeight="1">
      <c r="D45" s="123" t="s">
        <v>217</v>
      </c>
      <c r="E45" s="124" t="s">
        <v>147</v>
      </c>
    </row>
    <row r="46" ht="14.25" customHeight="1">
      <c r="D46" s="123" t="s">
        <v>218</v>
      </c>
      <c r="E46" s="124" t="s">
        <v>147</v>
      </c>
    </row>
    <row r="47" ht="14.25" customHeight="1">
      <c r="D47" s="123" t="s">
        <v>219</v>
      </c>
      <c r="E47" s="124" t="s">
        <v>147</v>
      </c>
    </row>
    <row r="48" ht="14.25" customHeight="1">
      <c r="D48" s="123" t="s">
        <v>220</v>
      </c>
      <c r="E48" s="124" t="s">
        <v>147</v>
      </c>
    </row>
    <row r="49" ht="14.25" customHeight="1">
      <c r="D49" s="123" t="s">
        <v>221</v>
      </c>
      <c r="E49" s="124" t="s">
        <v>147</v>
      </c>
    </row>
    <row r="50" ht="14.25" customHeight="1">
      <c r="D50" s="123" t="s">
        <v>222</v>
      </c>
      <c r="E50" s="124" t="s">
        <v>147</v>
      </c>
    </row>
    <row r="51" ht="14.25" customHeight="1">
      <c r="D51" s="123" t="s">
        <v>223</v>
      </c>
      <c r="E51" s="124" t="s">
        <v>147</v>
      </c>
    </row>
    <row r="52" ht="14.25" customHeight="1">
      <c r="D52" s="123" t="s">
        <v>224</v>
      </c>
      <c r="E52" s="124" t="s">
        <v>147</v>
      </c>
    </row>
    <row r="53" ht="14.25" customHeight="1">
      <c r="D53" s="123" t="s">
        <v>225</v>
      </c>
      <c r="E53" s="124" t="s">
        <v>147</v>
      </c>
    </row>
    <row r="54" ht="14.25" customHeight="1">
      <c r="D54" s="123" t="s">
        <v>226</v>
      </c>
      <c r="E54" s="124" t="s">
        <v>147</v>
      </c>
    </row>
    <row r="55" ht="14.25" customHeight="1">
      <c r="D55" s="123" t="s">
        <v>227</v>
      </c>
      <c r="E55" s="124" t="s">
        <v>147</v>
      </c>
    </row>
    <row r="56" ht="14.25" customHeight="1">
      <c r="D56" s="123" t="s">
        <v>228</v>
      </c>
      <c r="E56" s="124" t="s">
        <v>147</v>
      </c>
    </row>
    <row r="57" ht="14.25" customHeight="1">
      <c r="D57" s="123" t="s">
        <v>229</v>
      </c>
      <c r="E57" s="124" t="s">
        <v>147</v>
      </c>
    </row>
    <row r="58" ht="14.25" customHeight="1">
      <c r="D58" s="123" t="s">
        <v>230</v>
      </c>
      <c r="E58" s="124" t="s">
        <v>147</v>
      </c>
    </row>
    <row r="59" ht="14.25" customHeight="1">
      <c r="D59" s="123" t="s">
        <v>231</v>
      </c>
      <c r="E59" s="124" t="s">
        <v>147</v>
      </c>
    </row>
    <row r="60" ht="14.25" customHeight="1">
      <c r="D60" s="123" t="s">
        <v>232</v>
      </c>
      <c r="E60" s="124" t="s">
        <v>147</v>
      </c>
    </row>
    <row r="61" ht="14.25" customHeight="1">
      <c r="C61" s="122" t="s">
        <v>188</v>
      </c>
      <c r="D61" s="123" t="s">
        <v>233</v>
      </c>
      <c r="E61" s="124" t="s">
        <v>147</v>
      </c>
    </row>
    <row r="62" ht="14.25" customHeight="1">
      <c r="D62" s="123" t="s">
        <v>234</v>
      </c>
      <c r="E62" s="124" t="s">
        <v>147</v>
      </c>
    </row>
    <row r="63" ht="14.25" customHeight="1">
      <c r="D63" s="123" t="s">
        <v>235</v>
      </c>
      <c r="E63" s="124" t="s">
        <v>147</v>
      </c>
    </row>
    <row r="64" ht="14.25" customHeight="1">
      <c r="D64" s="123" t="s">
        <v>236</v>
      </c>
      <c r="E64" s="124" t="s">
        <v>147</v>
      </c>
    </row>
    <row r="65" ht="14.25" customHeight="1">
      <c r="D65" s="123" t="s">
        <v>237</v>
      </c>
      <c r="E65" s="124" t="s">
        <v>147</v>
      </c>
    </row>
    <row r="66" ht="14.25" customHeight="1">
      <c r="D66" s="123" t="s">
        <v>238</v>
      </c>
      <c r="E66" s="124" t="s">
        <v>147</v>
      </c>
    </row>
    <row r="67" ht="14.25" customHeight="1">
      <c r="D67" s="123" t="s">
        <v>239</v>
      </c>
      <c r="E67" s="124" t="s">
        <v>147</v>
      </c>
    </row>
    <row r="68" ht="14.25" customHeight="1">
      <c r="D68" s="123" t="s">
        <v>240</v>
      </c>
      <c r="E68" s="124" t="s">
        <v>147</v>
      </c>
    </row>
    <row r="69" ht="14.25" customHeight="1">
      <c r="D69" s="123" t="s">
        <v>241</v>
      </c>
      <c r="E69" s="124" t="s">
        <v>147</v>
      </c>
    </row>
    <row r="70" ht="14.25" customHeight="1">
      <c r="D70" s="123" t="s">
        <v>242</v>
      </c>
      <c r="E70" s="124" t="s">
        <v>147</v>
      </c>
    </row>
    <row r="71" ht="14.25" customHeight="1">
      <c r="D71" s="123" t="s">
        <v>243</v>
      </c>
      <c r="E71" s="124" t="s">
        <v>147</v>
      </c>
    </row>
    <row r="72" ht="14.25" customHeight="1">
      <c r="D72" s="123" t="s">
        <v>244</v>
      </c>
      <c r="E72" s="124" t="s">
        <v>147</v>
      </c>
    </row>
    <row r="73" ht="14.25" customHeight="1">
      <c r="D73" s="123" t="s">
        <v>245</v>
      </c>
      <c r="E73" s="124" t="s">
        <v>147</v>
      </c>
    </row>
    <row r="74" ht="14.25" customHeight="1">
      <c r="D74" s="123" t="s">
        <v>246</v>
      </c>
      <c r="E74" s="124" t="s">
        <v>147</v>
      </c>
    </row>
    <row r="75" ht="14.25" customHeight="1">
      <c r="D75" s="123" t="s">
        <v>247</v>
      </c>
      <c r="E75" s="124" t="s">
        <v>147</v>
      </c>
    </row>
    <row r="76" ht="14.25" customHeight="1">
      <c r="D76" s="123" t="s">
        <v>248</v>
      </c>
      <c r="E76" s="124" t="s">
        <v>147</v>
      </c>
    </row>
    <row r="77" ht="14.25" customHeight="1">
      <c r="D77" s="123" t="s">
        <v>249</v>
      </c>
      <c r="E77" s="124" t="s">
        <v>147</v>
      </c>
    </row>
    <row r="78" ht="14.25" customHeight="1">
      <c r="D78" s="123" t="s">
        <v>250</v>
      </c>
      <c r="E78" s="124" t="s">
        <v>147</v>
      </c>
    </row>
    <row r="79" ht="14.25" customHeight="1">
      <c r="D79" s="123" t="s">
        <v>251</v>
      </c>
      <c r="E79" s="124" t="s">
        <v>147</v>
      </c>
    </row>
    <row r="80" ht="14.25" customHeight="1">
      <c r="C80" s="122" t="s">
        <v>170</v>
      </c>
      <c r="D80" s="123" t="s">
        <v>252</v>
      </c>
      <c r="E80" s="124" t="s">
        <v>147</v>
      </c>
    </row>
    <row r="81" ht="14.25" customHeight="1">
      <c r="D81" s="123" t="s">
        <v>253</v>
      </c>
      <c r="E81" s="124" t="s">
        <v>147</v>
      </c>
    </row>
    <row r="82" ht="14.25" customHeight="1">
      <c r="D82" s="123" t="s">
        <v>254</v>
      </c>
      <c r="E82" s="124" t="s">
        <v>147</v>
      </c>
    </row>
    <row r="83" ht="14.25" customHeight="1">
      <c r="D83" s="123" t="s">
        <v>255</v>
      </c>
      <c r="E83" s="124" t="s">
        <v>147</v>
      </c>
    </row>
    <row r="84" ht="14.25" customHeight="1">
      <c r="D84" s="123" t="s">
        <v>256</v>
      </c>
      <c r="E84" s="124" t="s">
        <v>165</v>
      </c>
    </row>
    <row r="85" ht="14.25" customHeight="1">
      <c r="D85" s="123" t="s">
        <v>257</v>
      </c>
      <c r="E85" s="124" t="s">
        <v>147</v>
      </c>
    </row>
    <row r="86" ht="14.25" customHeight="1">
      <c r="D86" s="123" t="s">
        <v>258</v>
      </c>
      <c r="E86" s="124" t="s">
        <v>147</v>
      </c>
    </row>
    <row r="87" ht="14.25" customHeight="1">
      <c r="D87" s="123" t="s">
        <v>259</v>
      </c>
      <c r="E87" s="124" t="s">
        <v>147</v>
      </c>
    </row>
    <row r="88" ht="14.25" customHeight="1">
      <c r="D88" s="123" t="s">
        <v>260</v>
      </c>
      <c r="E88" s="124" t="s">
        <v>165</v>
      </c>
    </row>
    <row r="89" ht="14.25" customHeight="1">
      <c r="D89" s="123" t="s">
        <v>261</v>
      </c>
      <c r="E89" s="124" t="s">
        <v>147</v>
      </c>
    </row>
    <row r="90" ht="14.25" customHeight="1">
      <c r="D90" s="123" t="s">
        <v>262</v>
      </c>
      <c r="E90" s="124" t="s">
        <v>147</v>
      </c>
    </row>
    <row r="91" ht="14.25" customHeight="1">
      <c r="D91" s="123" t="s">
        <v>263</v>
      </c>
      <c r="E91" s="124" t="s">
        <v>147</v>
      </c>
    </row>
    <row r="92" ht="14.25" customHeight="1">
      <c r="D92" s="123" t="s">
        <v>264</v>
      </c>
      <c r="E92" s="124" t="s">
        <v>147</v>
      </c>
    </row>
    <row r="93" ht="14.25" customHeight="1">
      <c r="C93" s="122" t="s">
        <v>148</v>
      </c>
      <c r="D93" s="123" t="s">
        <v>265</v>
      </c>
      <c r="E93" s="124" t="s">
        <v>147</v>
      </c>
    </row>
    <row r="94" ht="14.25" customHeight="1">
      <c r="D94" s="123" t="s">
        <v>266</v>
      </c>
      <c r="E94" s="124" t="s">
        <v>147</v>
      </c>
    </row>
    <row r="95" ht="14.25" customHeight="1">
      <c r="D95" s="123" t="s">
        <v>267</v>
      </c>
      <c r="E95" s="124" t="s">
        <v>147</v>
      </c>
    </row>
    <row r="96" ht="14.25" customHeight="1">
      <c r="D96" s="123" t="s">
        <v>268</v>
      </c>
      <c r="E96" s="124" t="s">
        <v>147</v>
      </c>
    </row>
    <row r="97" ht="14.25" customHeight="1">
      <c r="D97" s="123" t="s">
        <v>269</v>
      </c>
      <c r="E97" s="124" t="s">
        <v>147</v>
      </c>
    </row>
    <row r="98" ht="14.25" customHeight="1">
      <c r="D98" s="123" t="s">
        <v>270</v>
      </c>
      <c r="E98" s="124" t="s">
        <v>147</v>
      </c>
    </row>
    <row r="99" ht="14.25" customHeight="1">
      <c r="D99" s="123" t="s">
        <v>271</v>
      </c>
      <c r="E99" s="124" t="s">
        <v>147</v>
      </c>
    </row>
    <row r="100" ht="14.25" customHeight="1">
      <c r="D100" s="123" t="s">
        <v>272</v>
      </c>
      <c r="E100" s="124" t="s">
        <v>147</v>
      </c>
    </row>
    <row r="101" ht="14.25" customHeight="1">
      <c r="D101" s="123" t="s">
        <v>273</v>
      </c>
      <c r="E101" s="124" t="s">
        <v>147</v>
      </c>
    </row>
    <row r="102" ht="14.25" customHeight="1">
      <c r="D102" s="123" t="s">
        <v>274</v>
      </c>
      <c r="E102" s="124" t="s">
        <v>147</v>
      </c>
    </row>
    <row r="103" ht="14.25" customHeight="1">
      <c r="C103" s="122" t="s">
        <v>195</v>
      </c>
      <c r="D103" s="123" t="s">
        <v>275</v>
      </c>
      <c r="E103" s="124" t="s">
        <v>147</v>
      </c>
    </row>
    <row r="104" ht="14.25" customHeight="1">
      <c r="D104" s="123" t="s">
        <v>276</v>
      </c>
      <c r="E104" s="124" t="s">
        <v>147</v>
      </c>
    </row>
    <row r="105" ht="14.25" customHeight="1">
      <c r="D105" s="123" t="s">
        <v>277</v>
      </c>
      <c r="E105" s="124" t="s">
        <v>147</v>
      </c>
    </row>
    <row r="106" ht="14.25" customHeight="1">
      <c r="D106" s="123" t="s">
        <v>278</v>
      </c>
      <c r="E106" s="124" t="s">
        <v>147</v>
      </c>
    </row>
    <row r="107" ht="14.25" customHeight="1">
      <c r="D107" s="123" t="s">
        <v>279</v>
      </c>
      <c r="E107" s="124" t="s">
        <v>147</v>
      </c>
    </row>
    <row r="108" ht="14.25" customHeight="1">
      <c r="D108" s="123" t="s">
        <v>280</v>
      </c>
      <c r="E108" s="124" t="s">
        <v>147</v>
      </c>
    </row>
    <row r="109" ht="14.25" customHeight="1">
      <c r="D109" s="123" t="s">
        <v>281</v>
      </c>
      <c r="E109" s="124" t="s">
        <v>147</v>
      </c>
    </row>
    <row r="110" ht="14.25" customHeight="1">
      <c r="D110" s="123" t="s">
        <v>282</v>
      </c>
      <c r="E110" s="124" t="s">
        <v>147</v>
      </c>
    </row>
    <row r="111" ht="14.25" customHeight="1">
      <c r="D111" s="123" t="s">
        <v>158</v>
      </c>
      <c r="E111" s="124" t="s">
        <v>147</v>
      </c>
    </row>
    <row r="112" ht="14.25" customHeight="1">
      <c r="D112" s="123" t="s">
        <v>203</v>
      </c>
      <c r="E112" s="124" t="s">
        <v>147</v>
      </c>
    </row>
    <row r="113" ht="14.25" customHeight="1">
      <c r="D113" s="123" t="s">
        <v>283</v>
      </c>
      <c r="E113" s="124" t="s">
        <v>147</v>
      </c>
    </row>
    <row r="114" ht="14.25" customHeight="1">
      <c r="D114" s="123" t="s">
        <v>284</v>
      </c>
      <c r="E114" s="124" t="s">
        <v>147</v>
      </c>
    </row>
    <row r="115" ht="14.25" customHeight="1">
      <c r="C115" s="122" t="s">
        <v>285</v>
      </c>
      <c r="D115" s="126" t="s">
        <v>162</v>
      </c>
      <c r="E115" s="124" t="s">
        <v>147</v>
      </c>
    </row>
    <row r="116" ht="14.25" customHeight="1">
      <c r="D116" s="126" t="s">
        <v>169</v>
      </c>
      <c r="E116" s="124" t="s">
        <v>147</v>
      </c>
    </row>
    <row r="117" ht="14.25" customHeight="1">
      <c r="D117" s="126" t="s">
        <v>166</v>
      </c>
      <c r="E117" s="124" t="s">
        <v>147</v>
      </c>
    </row>
    <row r="118" ht="14.25" customHeight="1">
      <c r="D118" s="126" t="s">
        <v>178</v>
      </c>
      <c r="E118" s="124" t="s">
        <v>147</v>
      </c>
    </row>
    <row r="119" ht="14.25" customHeight="1">
      <c r="D119" s="126" t="s">
        <v>150</v>
      </c>
      <c r="E119" s="124" t="s">
        <v>147</v>
      </c>
    </row>
    <row r="120" ht="14.25" customHeight="1">
      <c r="D120" s="126" t="s">
        <v>175</v>
      </c>
      <c r="E120" s="124" t="s">
        <v>147</v>
      </c>
    </row>
    <row r="121" ht="14.25" customHeight="1">
      <c r="D121" s="123" t="s">
        <v>286</v>
      </c>
      <c r="E121" s="124" t="s">
        <v>147</v>
      </c>
    </row>
    <row r="122" ht="14.25" customHeight="1">
      <c r="D122" s="123" t="s">
        <v>159</v>
      </c>
      <c r="E122" s="124" t="s">
        <v>147</v>
      </c>
    </row>
    <row r="123" ht="14.25" customHeight="1">
      <c r="D123" s="123" t="s">
        <v>156</v>
      </c>
      <c r="E123" s="124" t="s">
        <v>147</v>
      </c>
    </row>
    <row r="124" ht="14.25" customHeight="1">
      <c r="D124" s="123" t="s">
        <v>172</v>
      </c>
      <c r="E124" s="124" t="s">
        <v>147</v>
      </c>
    </row>
    <row r="125" ht="14.25" customHeight="1">
      <c r="D125" s="123" t="s">
        <v>153</v>
      </c>
      <c r="E125" s="124" t="s">
        <v>147</v>
      </c>
    </row>
    <row r="126" ht="14.25" customHeight="1">
      <c r="C126" s="122" t="s">
        <v>183</v>
      </c>
      <c r="D126" s="123" t="s">
        <v>287</v>
      </c>
      <c r="E126" s="124" t="s">
        <v>147</v>
      </c>
    </row>
    <row r="127" ht="14.25" customHeight="1">
      <c r="D127" s="123" t="s">
        <v>288</v>
      </c>
      <c r="E127" s="124" t="s">
        <v>147</v>
      </c>
    </row>
    <row r="128" ht="14.25" customHeight="1">
      <c r="D128" s="123" t="s">
        <v>289</v>
      </c>
      <c r="E128" s="124" t="s">
        <v>147</v>
      </c>
    </row>
    <row r="129" ht="14.25" customHeight="1">
      <c r="D129" s="123" t="s">
        <v>290</v>
      </c>
      <c r="E129" s="124" t="s">
        <v>147</v>
      </c>
    </row>
    <row r="130" ht="14.25" customHeight="1">
      <c r="D130" s="123" t="s">
        <v>291</v>
      </c>
      <c r="E130" s="124" t="s">
        <v>147</v>
      </c>
    </row>
    <row r="131" ht="14.25" customHeight="1">
      <c r="D131" s="123" t="s">
        <v>292</v>
      </c>
      <c r="E131" s="124" t="s">
        <v>147</v>
      </c>
    </row>
    <row r="132" ht="14.25" customHeight="1">
      <c r="D132" s="123" t="s">
        <v>293</v>
      </c>
      <c r="E132" s="124" t="s">
        <v>165</v>
      </c>
    </row>
    <row r="133" ht="14.25" customHeight="1">
      <c r="D133" s="123" t="s">
        <v>294</v>
      </c>
      <c r="E133" s="124" t="s">
        <v>147</v>
      </c>
    </row>
    <row r="134" ht="14.25" customHeight="1">
      <c r="D134" s="123" t="s">
        <v>295</v>
      </c>
      <c r="E134" s="124" t="s">
        <v>147</v>
      </c>
    </row>
    <row r="135" ht="14.25" customHeight="1">
      <c r="D135" s="123" t="s">
        <v>158</v>
      </c>
      <c r="E135" s="124" t="s">
        <v>147</v>
      </c>
    </row>
    <row r="136" ht="14.25" customHeight="1">
      <c r="D136" s="123" t="s">
        <v>296</v>
      </c>
      <c r="E136" s="124" t="s">
        <v>165</v>
      </c>
    </row>
    <row r="137" ht="14.25" customHeight="1">
      <c r="C137" s="122" t="s">
        <v>191</v>
      </c>
      <c r="D137" s="123" t="s">
        <v>297</v>
      </c>
      <c r="E137" s="124" t="s">
        <v>147</v>
      </c>
    </row>
    <row r="138" ht="14.25" customHeight="1">
      <c r="D138" s="123" t="s">
        <v>298</v>
      </c>
      <c r="E138" s="124" t="s">
        <v>147</v>
      </c>
    </row>
    <row r="139" ht="14.25" customHeight="1">
      <c r="D139" s="123" t="s">
        <v>299</v>
      </c>
      <c r="E139" s="124" t="s">
        <v>147</v>
      </c>
    </row>
    <row r="140" ht="14.25" customHeight="1">
      <c r="D140" s="123" t="s">
        <v>300</v>
      </c>
      <c r="E140" s="124" t="s">
        <v>147</v>
      </c>
    </row>
    <row r="141" ht="14.25" customHeight="1">
      <c r="D141" s="123" t="s">
        <v>301</v>
      </c>
      <c r="E141" s="124" t="s">
        <v>147</v>
      </c>
    </row>
    <row r="142" ht="14.25" customHeight="1">
      <c r="C142" s="122" t="s">
        <v>176</v>
      </c>
      <c r="D142" s="123" t="s">
        <v>302</v>
      </c>
      <c r="E142" s="124" t="s">
        <v>147</v>
      </c>
    </row>
    <row r="143" ht="14.25" customHeight="1">
      <c r="D143" s="123" t="s">
        <v>303</v>
      </c>
      <c r="E143" s="124" t="s">
        <v>147</v>
      </c>
    </row>
    <row r="144" ht="14.25" customHeight="1">
      <c r="D144" s="123" t="s">
        <v>304</v>
      </c>
      <c r="E144" s="124" t="s">
        <v>147</v>
      </c>
    </row>
    <row r="145" ht="14.25" customHeight="1">
      <c r="D145" s="123" t="s">
        <v>305</v>
      </c>
      <c r="E145" s="124" t="s">
        <v>147</v>
      </c>
    </row>
    <row r="146" ht="14.25" customHeight="1">
      <c r="D146" s="123" t="s">
        <v>306</v>
      </c>
      <c r="E146" s="124" t="s">
        <v>147</v>
      </c>
    </row>
    <row r="147" ht="14.25" customHeight="1">
      <c r="D147" s="123" t="s">
        <v>307</v>
      </c>
      <c r="E147" s="124" t="s">
        <v>147</v>
      </c>
    </row>
    <row r="148" ht="14.25" customHeight="1">
      <c r="D148" s="123" t="s">
        <v>308</v>
      </c>
      <c r="E148" s="124" t="s">
        <v>147</v>
      </c>
    </row>
    <row r="149" ht="14.25" customHeight="1">
      <c r="D149" s="123" t="s">
        <v>294</v>
      </c>
      <c r="E149" s="124" t="s">
        <v>147</v>
      </c>
    </row>
    <row r="150" ht="14.25" customHeight="1">
      <c r="D150" s="123" t="s">
        <v>309</v>
      </c>
      <c r="E150" s="124" t="s">
        <v>147</v>
      </c>
    </row>
    <row r="151" ht="14.25" customHeight="1">
      <c r="D151" s="123" t="s">
        <v>310</v>
      </c>
      <c r="E151" s="124" t="s">
        <v>147</v>
      </c>
    </row>
    <row r="152" ht="14.25" customHeight="1">
      <c r="D152" s="123" t="s">
        <v>311</v>
      </c>
      <c r="E152" s="124" t="s">
        <v>147</v>
      </c>
    </row>
    <row r="153" ht="14.25" customHeight="1">
      <c r="D153" s="123" t="s">
        <v>312</v>
      </c>
      <c r="E153" s="124" t="s">
        <v>147</v>
      </c>
    </row>
    <row r="154" ht="14.25" customHeight="1">
      <c r="D154" s="123" t="s">
        <v>313</v>
      </c>
      <c r="E154" s="124" t="s">
        <v>147</v>
      </c>
    </row>
    <row r="155" ht="14.25" customHeight="1">
      <c r="C155" s="122" t="s">
        <v>179</v>
      </c>
      <c r="D155" s="123" t="s">
        <v>314</v>
      </c>
      <c r="E155" s="124" t="s">
        <v>147</v>
      </c>
    </row>
    <row r="156" ht="14.25" customHeight="1">
      <c r="D156" s="123" t="s">
        <v>315</v>
      </c>
      <c r="E156" s="124" t="s">
        <v>147</v>
      </c>
    </row>
    <row r="157" ht="14.25" customHeight="1">
      <c r="D157" s="123" t="s">
        <v>316</v>
      </c>
      <c r="E157" s="124" t="s">
        <v>147</v>
      </c>
    </row>
    <row r="158" ht="14.25" customHeight="1">
      <c r="D158" s="123" t="s">
        <v>317</v>
      </c>
      <c r="E158" s="124" t="s">
        <v>147</v>
      </c>
    </row>
    <row r="159" ht="14.25" customHeight="1">
      <c r="D159" s="123" t="s">
        <v>318</v>
      </c>
      <c r="E159" s="124" t="s">
        <v>147</v>
      </c>
    </row>
    <row r="160" ht="14.25" customHeight="1">
      <c r="D160" s="123" t="s">
        <v>319</v>
      </c>
      <c r="E160" s="124" t="s">
        <v>147</v>
      </c>
    </row>
    <row r="161" ht="14.25" customHeight="1">
      <c r="D161" s="123" t="s">
        <v>320</v>
      </c>
      <c r="E161" s="124" t="s">
        <v>147</v>
      </c>
    </row>
    <row r="162" ht="14.25" customHeight="1">
      <c r="D162" s="123" t="s">
        <v>321</v>
      </c>
      <c r="E162" s="124" t="s">
        <v>147</v>
      </c>
    </row>
    <row r="163" ht="14.25" customHeight="1">
      <c r="D163" s="123" t="s">
        <v>322</v>
      </c>
      <c r="E163" s="124" t="s">
        <v>147</v>
      </c>
    </row>
    <row r="164" ht="14.25" customHeight="1">
      <c r="D164" s="123" t="s">
        <v>323</v>
      </c>
      <c r="E164" s="124" t="s">
        <v>147</v>
      </c>
    </row>
    <row r="165" ht="14.25" customHeight="1">
      <c r="C165" s="122" t="s">
        <v>324</v>
      </c>
      <c r="D165" s="123" t="s">
        <v>325</v>
      </c>
      <c r="E165" s="124" t="s">
        <v>147</v>
      </c>
    </row>
    <row r="166" ht="14.25" customHeight="1">
      <c r="D166" s="123" t="s">
        <v>326</v>
      </c>
      <c r="E166" s="124" t="s">
        <v>147</v>
      </c>
    </row>
    <row r="167" ht="14.25" customHeight="1">
      <c r="D167" s="123" t="s">
        <v>327</v>
      </c>
      <c r="E167" s="124" t="s">
        <v>147</v>
      </c>
    </row>
    <row r="168" ht="14.25" customHeight="1">
      <c r="D168" s="123" t="s">
        <v>328</v>
      </c>
      <c r="E168" s="124" t="s">
        <v>147</v>
      </c>
    </row>
    <row r="169" ht="14.25" customHeight="1">
      <c r="D169" s="123" t="s">
        <v>329</v>
      </c>
      <c r="E169" s="124" t="s">
        <v>147</v>
      </c>
    </row>
    <row r="170" ht="14.25" customHeight="1">
      <c r="D170" s="123" t="s">
        <v>330</v>
      </c>
      <c r="E170" s="124" t="s">
        <v>147</v>
      </c>
    </row>
    <row r="171" ht="14.25" customHeight="1">
      <c r="D171" s="123" t="s">
        <v>331</v>
      </c>
      <c r="E171" s="124" t="s">
        <v>147</v>
      </c>
    </row>
    <row r="172" ht="14.25" customHeight="1">
      <c r="D172" s="123" t="s">
        <v>332</v>
      </c>
      <c r="E172" s="124" t="s">
        <v>147</v>
      </c>
    </row>
    <row r="173" ht="14.25" customHeight="1">
      <c r="D173" s="123" t="s">
        <v>333</v>
      </c>
      <c r="E173" s="124" t="s">
        <v>165</v>
      </c>
    </row>
    <row r="174" ht="14.25" customHeight="1">
      <c r="D174" s="123" t="s">
        <v>334</v>
      </c>
      <c r="E174" s="124" t="s">
        <v>147</v>
      </c>
    </row>
    <row r="175" ht="14.25" customHeight="1">
      <c r="D175" s="123" t="s">
        <v>335</v>
      </c>
      <c r="E175" s="124" t="s">
        <v>147</v>
      </c>
    </row>
    <row r="176" ht="14.25" customHeight="1">
      <c r="D176" s="123" t="s">
        <v>336</v>
      </c>
      <c r="E176" s="124" t="s">
        <v>165</v>
      </c>
    </row>
    <row r="177" ht="14.25" customHeight="1">
      <c r="D177" s="123" t="s">
        <v>337</v>
      </c>
      <c r="E177" s="124" t="s">
        <v>147</v>
      </c>
    </row>
    <row r="178" ht="14.25" customHeight="1">
      <c r="D178" s="123" t="s">
        <v>338</v>
      </c>
      <c r="E178" s="124" t="s">
        <v>147</v>
      </c>
    </row>
    <row r="179" ht="14.25" customHeight="1">
      <c r="D179" s="123" t="s">
        <v>339</v>
      </c>
      <c r="E179" s="124" t="s">
        <v>147</v>
      </c>
    </row>
    <row r="180" ht="14.25" customHeight="1">
      <c r="D180" s="123" t="s">
        <v>340</v>
      </c>
      <c r="E180" s="124" t="s">
        <v>147</v>
      </c>
    </row>
    <row r="181" ht="14.25" customHeight="1">
      <c r="D181" s="123" t="s">
        <v>341</v>
      </c>
      <c r="E181" s="124" t="s">
        <v>147</v>
      </c>
    </row>
    <row r="182" ht="14.25" customHeight="1">
      <c r="D182" s="123" t="s">
        <v>342</v>
      </c>
      <c r="E182" s="124" t="s">
        <v>147</v>
      </c>
    </row>
    <row r="183" ht="14.25" customHeight="1">
      <c r="D183" s="123" t="s">
        <v>343</v>
      </c>
      <c r="E183" s="124" t="s">
        <v>147</v>
      </c>
    </row>
    <row r="184" ht="14.25" customHeight="1">
      <c r="D184" s="123" t="s">
        <v>344</v>
      </c>
      <c r="E184" s="124" t="s">
        <v>147</v>
      </c>
    </row>
    <row r="185" ht="14.25" customHeight="1">
      <c r="D185" s="123" t="s">
        <v>345</v>
      </c>
      <c r="E185" s="124" t="s">
        <v>147</v>
      </c>
    </row>
    <row r="186" ht="14.25" customHeight="1">
      <c r="D186" s="123" t="s">
        <v>346</v>
      </c>
      <c r="E186" s="124" t="s">
        <v>165</v>
      </c>
    </row>
    <row r="187" ht="14.25" customHeight="1">
      <c r="D187" s="123" t="s">
        <v>347</v>
      </c>
      <c r="E187" s="124" t="s">
        <v>147</v>
      </c>
    </row>
    <row r="188" ht="14.25" customHeight="1">
      <c r="D188" s="123" t="s">
        <v>348</v>
      </c>
      <c r="E188" s="124" t="s">
        <v>147</v>
      </c>
    </row>
    <row r="189" ht="14.25" customHeight="1">
      <c r="C189" s="122" t="s">
        <v>349</v>
      </c>
      <c r="D189" s="123" t="s">
        <v>350</v>
      </c>
      <c r="E189" s="124" t="s">
        <v>147</v>
      </c>
    </row>
    <row r="190" ht="14.25" customHeight="1">
      <c r="D190" s="123" t="s">
        <v>351</v>
      </c>
      <c r="E190" s="124" t="s">
        <v>147</v>
      </c>
    </row>
    <row r="191" ht="14.25" customHeight="1">
      <c r="D191" s="123" t="s">
        <v>352</v>
      </c>
      <c r="E191" s="124" t="s">
        <v>147</v>
      </c>
    </row>
    <row r="192" ht="14.25" customHeight="1">
      <c r="D192" s="123" t="s">
        <v>353</v>
      </c>
      <c r="E192" s="124" t="s">
        <v>147</v>
      </c>
    </row>
    <row r="193" ht="14.25" customHeight="1">
      <c r="D193" s="123" t="s">
        <v>354</v>
      </c>
      <c r="E193" s="124" t="s">
        <v>147</v>
      </c>
    </row>
    <row r="194" ht="14.25" customHeight="1">
      <c r="D194" s="123" t="s">
        <v>355</v>
      </c>
      <c r="E194" s="124" t="s">
        <v>147</v>
      </c>
    </row>
    <row r="195" ht="14.25" customHeight="1">
      <c r="D195" s="123" t="s">
        <v>356</v>
      </c>
      <c r="E195" s="124" t="s">
        <v>147</v>
      </c>
    </row>
    <row r="196" ht="14.25" customHeight="1">
      <c r="D196" s="123" t="s">
        <v>357</v>
      </c>
      <c r="E196" s="124" t="s">
        <v>147</v>
      </c>
    </row>
    <row r="197" ht="14.25" customHeight="1">
      <c r="D197" s="123" t="s">
        <v>358</v>
      </c>
      <c r="E197" s="124" t="s">
        <v>147</v>
      </c>
    </row>
    <row r="198" ht="14.25" customHeight="1">
      <c r="D198" s="123" t="s">
        <v>359</v>
      </c>
      <c r="E198" s="124" t="s">
        <v>147</v>
      </c>
    </row>
    <row r="199" ht="14.25" customHeight="1">
      <c r="D199" s="123" t="s">
        <v>360</v>
      </c>
      <c r="E199" s="124" t="s">
        <v>147</v>
      </c>
    </row>
    <row r="200" ht="14.25" customHeight="1">
      <c r="D200" s="123" t="s">
        <v>361</v>
      </c>
      <c r="E200" s="124" t="s">
        <v>147</v>
      </c>
    </row>
    <row r="201" ht="14.25" customHeight="1">
      <c r="D201" s="123" t="s">
        <v>362</v>
      </c>
      <c r="E201" s="124" t="s">
        <v>147</v>
      </c>
    </row>
    <row r="202" ht="14.25" customHeight="1">
      <c r="D202" s="123" t="s">
        <v>363</v>
      </c>
      <c r="E202" s="124" t="s">
        <v>147</v>
      </c>
    </row>
    <row r="203" ht="14.25" customHeight="1">
      <c r="D203" s="123" t="s">
        <v>364</v>
      </c>
      <c r="E203" s="124" t="s">
        <v>147</v>
      </c>
    </row>
    <row r="204" ht="14.25" customHeight="1">
      <c r="D204" s="123" t="s">
        <v>365</v>
      </c>
      <c r="E204" s="124" t="s">
        <v>147</v>
      </c>
    </row>
    <row r="205" ht="14.25" customHeight="1">
      <c r="D205" s="123" t="s">
        <v>366</v>
      </c>
      <c r="E205" s="124" t="s">
        <v>147</v>
      </c>
    </row>
    <row r="206" ht="14.25" customHeight="1">
      <c r="D206" s="123" t="s">
        <v>367</v>
      </c>
      <c r="E206" s="124" t="s">
        <v>165</v>
      </c>
    </row>
    <row r="207" ht="14.25" customHeight="1">
      <c r="D207" s="123" t="s">
        <v>368</v>
      </c>
      <c r="E207" s="124" t="s">
        <v>165</v>
      </c>
    </row>
    <row r="208" ht="14.25" customHeight="1">
      <c r="D208" s="123" t="s">
        <v>369</v>
      </c>
      <c r="E208" s="124" t="s">
        <v>147</v>
      </c>
    </row>
    <row r="209" ht="14.25" customHeight="1">
      <c r="D209" s="123" t="s">
        <v>370</v>
      </c>
      <c r="E209" s="124" t="s">
        <v>147</v>
      </c>
    </row>
    <row r="210" ht="14.25" customHeight="1">
      <c r="D210" s="123" t="s">
        <v>371</v>
      </c>
      <c r="E210" s="124" t="s">
        <v>147</v>
      </c>
    </row>
    <row r="211" ht="14.25" customHeight="1">
      <c r="C211" s="122" t="s">
        <v>173</v>
      </c>
      <c r="D211" s="123" t="s">
        <v>372</v>
      </c>
      <c r="E211" s="124" t="s">
        <v>147</v>
      </c>
    </row>
    <row r="212" ht="14.25" customHeight="1">
      <c r="D212" s="123" t="s">
        <v>373</v>
      </c>
      <c r="E212" s="124" t="s">
        <v>147</v>
      </c>
    </row>
    <row r="213" ht="14.25" customHeight="1">
      <c r="D213" s="123" t="s">
        <v>374</v>
      </c>
      <c r="E213" s="124" t="s">
        <v>147</v>
      </c>
    </row>
    <row r="214" ht="14.25" customHeight="1">
      <c r="D214" s="123" t="s">
        <v>375</v>
      </c>
      <c r="E214" s="124" t="s">
        <v>147</v>
      </c>
    </row>
    <row r="215" ht="14.25" customHeight="1">
      <c r="D215" s="123" t="s">
        <v>376</v>
      </c>
      <c r="E215" s="124" t="s">
        <v>147</v>
      </c>
    </row>
    <row r="216" ht="14.25" customHeight="1">
      <c r="D216" s="123" t="s">
        <v>377</v>
      </c>
      <c r="E216" s="124" t="s">
        <v>147</v>
      </c>
    </row>
    <row r="217" ht="14.25" customHeight="1">
      <c r="D217" s="123" t="s">
        <v>378</v>
      </c>
      <c r="E217" s="124" t="s">
        <v>147</v>
      </c>
    </row>
    <row r="218" ht="14.25" customHeight="1">
      <c r="D218" s="123" t="s">
        <v>379</v>
      </c>
      <c r="E218" s="124" t="s">
        <v>147</v>
      </c>
    </row>
    <row r="219" ht="14.25" customHeight="1">
      <c r="D219" s="123" t="s">
        <v>380</v>
      </c>
      <c r="E219" s="124" t="s">
        <v>147</v>
      </c>
    </row>
    <row r="220" ht="14.25" customHeight="1">
      <c r="D220" s="123" t="s">
        <v>381</v>
      </c>
      <c r="E220" s="124" t="s">
        <v>147</v>
      </c>
    </row>
    <row r="221" ht="14.25" customHeight="1">
      <c r="D221" s="123" t="s">
        <v>382</v>
      </c>
      <c r="E221" s="124" t="s">
        <v>147</v>
      </c>
    </row>
    <row r="222" ht="14.25" customHeight="1">
      <c r="D222" s="123" t="s">
        <v>383</v>
      </c>
      <c r="E222" s="124" t="s">
        <v>147</v>
      </c>
    </row>
    <row r="223" ht="14.25" customHeight="1">
      <c r="D223" s="123" t="s">
        <v>384</v>
      </c>
      <c r="E223" s="124" t="s">
        <v>147</v>
      </c>
    </row>
    <row r="224" ht="14.25" customHeight="1">
      <c r="D224" s="123" t="s">
        <v>385</v>
      </c>
      <c r="E224" s="124" t="s">
        <v>147</v>
      </c>
    </row>
    <row r="225" ht="14.25" customHeight="1">
      <c r="D225" s="123" t="s">
        <v>386</v>
      </c>
      <c r="E225" s="124" t="s">
        <v>147</v>
      </c>
    </row>
    <row r="226" ht="14.25" customHeight="1">
      <c r="D226" s="123" t="s">
        <v>387</v>
      </c>
      <c r="E226" s="124" t="s">
        <v>147</v>
      </c>
    </row>
    <row r="227" ht="14.25" customHeight="1">
      <c r="D227" s="123" t="s">
        <v>388</v>
      </c>
      <c r="E227" s="124" t="s">
        <v>147</v>
      </c>
    </row>
    <row r="228" ht="14.25" customHeight="1">
      <c r="D228" s="123" t="s">
        <v>389</v>
      </c>
      <c r="E228" s="124" t="s">
        <v>147</v>
      </c>
    </row>
    <row r="229" ht="14.25" customHeight="1">
      <c r="D229" s="123" t="s">
        <v>390</v>
      </c>
      <c r="E229" s="124" t="s">
        <v>147</v>
      </c>
    </row>
    <row r="230" ht="14.25" customHeight="1">
      <c r="D230" s="123" t="s">
        <v>391</v>
      </c>
      <c r="E230" s="124" t="s">
        <v>147</v>
      </c>
    </row>
    <row r="231" ht="14.25" customHeight="1">
      <c r="D231" s="123" t="s">
        <v>392</v>
      </c>
      <c r="E231" s="124" t="s">
        <v>147</v>
      </c>
    </row>
    <row r="232" ht="14.25" customHeight="1">
      <c r="C232" s="122" t="s">
        <v>157</v>
      </c>
      <c r="D232" s="123" t="s">
        <v>393</v>
      </c>
      <c r="E232" s="124" t="s">
        <v>147</v>
      </c>
    </row>
    <row r="233" ht="14.25" customHeight="1">
      <c r="D233" s="123" t="s">
        <v>394</v>
      </c>
      <c r="E233" s="124" t="s">
        <v>147</v>
      </c>
    </row>
    <row r="234" ht="14.25" customHeight="1">
      <c r="D234" s="123" t="s">
        <v>395</v>
      </c>
      <c r="E234" s="124" t="s">
        <v>147</v>
      </c>
    </row>
    <row r="235" ht="14.25" customHeight="1">
      <c r="D235" s="123" t="s">
        <v>396</v>
      </c>
      <c r="E235" s="124" t="s">
        <v>147</v>
      </c>
    </row>
    <row r="236" ht="14.25" customHeight="1">
      <c r="D236" s="123" t="s">
        <v>397</v>
      </c>
      <c r="E236" s="124" t="s">
        <v>147</v>
      </c>
    </row>
    <row r="237" ht="14.25" customHeight="1">
      <c r="D237" s="123" t="s">
        <v>398</v>
      </c>
      <c r="E237" s="124" t="s">
        <v>147</v>
      </c>
    </row>
    <row r="238" ht="14.25" customHeight="1">
      <c r="D238" s="123" t="s">
        <v>399</v>
      </c>
      <c r="E238" s="124" t="s">
        <v>147</v>
      </c>
    </row>
    <row r="239" ht="14.25" customHeight="1">
      <c r="C239" s="122" t="s">
        <v>167</v>
      </c>
      <c r="D239" s="123" t="s">
        <v>400</v>
      </c>
      <c r="E239" s="124" t="s">
        <v>147</v>
      </c>
    </row>
    <row r="240" ht="14.25" customHeight="1">
      <c r="D240" s="123" t="s">
        <v>401</v>
      </c>
      <c r="E240" s="124" t="s">
        <v>147</v>
      </c>
    </row>
    <row r="241" ht="14.25" customHeight="1">
      <c r="D241" s="123" t="s">
        <v>402</v>
      </c>
      <c r="E241" s="124" t="s">
        <v>147</v>
      </c>
    </row>
    <row r="242" ht="14.25" customHeight="1">
      <c r="D242" s="123" t="s">
        <v>403</v>
      </c>
      <c r="E242" s="124" t="s">
        <v>147</v>
      </c>
    </row>
    <row r="243" ht="14.25" customHeight="1">
      <c r="D243" s="123" t="s">
        <v>404</v>
      </c>
      <c r="E243" s="124" t="s">
        <v>147</v>
      </c>
    </row>
    <row r="244" ht="14.25" customHeight="1">
      <c r="D244" s="123" t="s">
        <v>405</v>
      </c>
      <c r="E244" s="124" t="s">
        <v>147</v>
      </c>
    </row>
    <row r="245" ht="14.25" customHeight="1">
      <c r="D245" s="123" t="s">
        <v>406</v>
      </c>
      <c r="E245" s="124" t="s">
        <v>147</v>
      </c>
    </row>
    <row r="246" ht="14.25" customHeight="1">
      <c r="D246" s="123" t="s">
        <v>407</v>
      </c>
      <c r="E246" s="124" t="s">
        <v>147</v>
      </c>
    </row>
    <row r="247" ht="14.25" customHeight="1">
      <c r="D247" s="123" t="s">
        <v>408</v>
      </c>
      <c r="E247" s="124" t="s">
        <v>147</v>
      </c>
    </row>
    <row r="248" ht="14.25" customHeight="1">
      <c r="D248" s="123" t="s">
        <v>409</v>
      </c>
      <c r="E248" s="124" t="s">
        <v>147</v>
      </c>
    </row>
    <row r="249" ht="14.25" customHeight="1">
      <c r="D249" s="123" t="s">
        <v>410</v>
      </c>
      <c r="E249" s="124" t="s">
        <v>147</v>
      </c>
    </row>
    <row r="250" ht="14.25" customHeight="1">
      <c r="D250" s="123" t="s">
        <v>411</v>
      </c>
      <c r="E250" s="124" t="s">
        <v>147</v>
      </c>
    </row>
    <row r="251" ht="14.25" customHeight="1">
      <c r="D251" s="123" t="s">
        <v>412</v>
      </c>
      <c r="E251" s="124" t="s">
        <v>147</v>
      </c>
    </row>
    <row r="252" ht="14.25" customHeight="1">
      <c r="C252" s="122" t="s">
        <v>193</v>
      </c>
      <c r="D252" s="123" t="s">
        <v>413</v>
      </c>
      <c r="E252" s="124" t="s">
        <v>147</v>
      </c>
    </row>
    <row r="253" ht="14.25" customHeight="1">
      <c r="D253" s="123" t="s">
        <v>414</v>
      </c>
      <c r="E253" s="124" t="s">
        <v>147</v>
      </c>
    </row>
    <row r="254" ht="14.25" customHeight="1">
      <c r="D254" s="123" t="s">
        <v>415</v>
      </c>
      <c r="E254" s="124" t="s">
        <v>147</v>
      </c>
    </row>
    <row r="255" ht="14.25" customHeight="1">
      <c r="D255" s="123" t="s">
        <v>416</v>
      </c>
      <c r="E255" s="124" t="s">
        <v>147</v>
      </c>
    </row>
    <row r="256" ht="14.25" customHeight="1">
      <c r="D256" s="123" t="s">
        <v>417</v>
      </c>
      <c r="E256" s="124" t="s">
        <v>147</v>
      </c>
    </row>
    <row r="257" ht="14.25" customHeight="1">
      <c r="D257" s="123" t="s">
        <v>418</v>
      </c>
      <c r="E257" s="124" t="s">
        <v>147</v>
      </c>
    </row>
    <row r="258" ht="14.25" customHeight="1">
      <c r="D258" s="123" t="s">
        <v>419</v>
      </c>
      <c r="E258" s="124" t="s">
        <v>147</v>
      </c>
    </row>
    <row r="259" ht="14.25" customHeight="1">
      <c r="D259" s="123" t="s">
        <v>420</v>
      </c>
      <c r="E259" s="124" t="s">
        <v>147</v>
      </c>
    </row>
    <row r="260" ht="14.25" customHeight="1">
      <c r="D260" s="123" t="s">
        <v>421</v>
      </c>
      <c r="E260" s="124" t="s">
        <v>147</v>
      </c>
    </row>
    <row r="261" ht="14.25" customHeight="1">
      <c r="D261" s="123" t="s">
        <v>422</v>
      </c>
      <c r="E261" s="124" t="s">
        <v>147</v>
      </c>
    </row>
    <row r="262" ht="14.25" customHeight="1">
      <c r="D262" s="123" t="s">
        <v>423</v>
      </c>
      <c r="E262" s="124" t="s">
        <v>147</v>
      </c>
    </row>
    <row r="263" ht="14.25" customHeight="1">
      <c r="D263" s="123" t="s">
        <v>424</v>
      </c>
      <c r="E263" s="124" t="s">
        <v>147</v>
      </c>
    </row>
    <row r="264" ht="14.25" customHeight="1">
      <c r="D264" s="123" t="s">
        <v>425</v>
      </c>
      <c r="E264" s="124" t="s">
        <v>147</v>
      </c>
    </row>
    <row r="265" ht="14.25" customHeight="1">
      <c r="D265" s="123" t="s">
        <v>426</v>
      </c>
      <c r="E265" s="124" t="s">
        <v>147</v>
      </c>
    </row>
    <row r="266" ht="14.25" customHeight="1">
      <c r="D266" s="123" t="s">
        <v>427</v>
      </c>
      <c r="E266" s="124" t="s">
        <v>147</v>
      </c>
    </row>
    <row r="267" ht="14.25" customHeight="1">
      <c r="D267" s="123" t="s">
        <v>428</v>
      </c>
      <c r="E267" s="124" t="s">
        <v>147</v>
      </c>
    </row>
    <row r="268" ht="14.25" customHeight="1">
      <c r="D268" s="123" t="s">
        <v>429</v>
      </c>
      <c r="E268" s="124" t="s">
        <v>147</v>
      </c>
    </row>
    <row r="269" ht="14.25" customHeight="1">
      <c r="D269" s="123" t="s">
        <v>430</v>
      </c>
      <c r="E269" s="124" t="s">
        <v>147</v>
      </c>
    </row>
    <row r="270" ht="14.25" customHeight="1">
      <c r="D270" s="123" t="s">
        <v>431</v>
      </c>
      <c r="E270" s="124" t="s">
        <v>147</v>
      </c>
    </row>
    <row r="271" ht="14.25" customHeight="1">
      <c r="D271" s="123" t="s">
        <v>432</v>
      </c>
      <c r="E271" s="124" t="s">
        <v>147</v>
      </c>
    </row>
    <row r="272" ht="14.25" customHeight="1">
      <c r="D272" s="123" t="s">
        <v>433</v>
      </c>
      <c r="E272" s="124" t="s">
        <v>147</v>
      </c>
    </row>
    <row r="273" ht="14.25" customHeight="1">
      <c r="D273" s="123" t="s">
        <v>434</v>
      </c>
      <c r="E273" s="124" t="s">
        <v>435</v>
      </c>
    </row>
    <row r="274" ht="14.25" customHeight="1">
      <c r="D274" s="123" t="s">
        <v>436</v>
      </c>
      <c r="E274" s="124" t="s">
        <v>435</v>
      </c>
    </row>
    <row r="275" ht="14.25" customHeight="1">
      <c r="D275" s="123" t="s">
        <v>437</v>
      </c>
      <c r="E275" s="124" t="s">
        <v>435</v>
      </c>
    </row>
    <row r="276" ht="14.25" customHeight="1">
      <c r="D276" s="123" t="s">
        <v>438</v>
      </c>
      <c r="E276" s="124" t="s">
        <v>147</v>
      </c>
    </row>
    <row r="277" ht="14.25" customHeight="1">
      <c r="D277" s="123" t="s">
        <v>439</v>
      </c>
      <c r="E277" s="124" t="s">
        <v>147</v>
      </c>
    </row>
    <row r="278" ht="14.25" customHeight="1">
      <c r="D278" s="123" t="s">
        <v>440</v>
      </c>
      <c r="E278" s="124" t="s">
        <v>147</v>
      </c>
    </row>
    <row r="279" ht="14.25" customHeight="1">
      <c r="D279" s="123" t="s">
        <v>441</v>
      </c>
      <c r="E279" s="124" t="s">
        <v>435</v>
      </c>
    </row>
    <row r="280" ht="14.25" customHeight="1">
      <c r="D280" s="123" t="s">
        <v>442</v>
      </c>
      <c r="E280" s="124" t="s">
        <v>147</v>
      </c>
    </row>
    <row r="281" ht="14.25" customHeight="1">
      <c r="D281" s="123" t="s">
        <v>443</v>
      </c>
      <c r="E281" s="124" t="s">
        <v>147</v>
      </c>
    </row>
    <row r="282" ht="14.25" customHeight="1">
      <c r="D282" s="123" t="s">
        <v>444</v>
      </c>
      <c r="E282" s="124" t="s">
        <v>147</v>
      </c>
    </row>
    <row r="283" ht="14.25" customHeight="1">
      <c r="D283" s="123" t="s">
        <v>445</v>
      </c>
      <c r="E283" s="124" t="s">
        <v>435</v>
      </c>
    </row>
    <row r="284" ht="14.25" customHeight="1">
      <c r="D284" s="123" t="s">
        <v>446</v>
      </c>
      <c r="E284" s="124" t="s">
        <v>147</v>
      </c>
    </row>
    <row r="285" ht="14.25" customHeight="1">
      <c r="D285" s="123" t="s">
        <v>407</v>
      </c>
      <c r="E285" s="124" t="s">
        <v>147</v>
      </c>
    </row>
    <row r="286" ht="14.25" customHeight="1">
      <c r="D286" s="123" t="s">
        <v>447</v>
      </c>
      <c r="E286" s="124" t="s">
        <v>147</v>
      </c>
    </row>
    <row r="287" ht="14.25" customHeight="1">
      <c r="D287" s="123" t="s">
        <v>448</v>
      </c>
      <c r="E287" s="124" t="s">
        <v>147</v>
      </c>
    </row>
    <row r="288" ht="14.25" customHeight="1">
      <c r="D288" s="123" t="s">
        <v>449</v>
      </c>
      <c r="E288" s="124" t="s">
        <v>147</v>
      </c>
    </row>
    <row r="289" ht="14.25" customHeight="1">
      <c r="D289" s="123" t="s">
        <v>450</v>
      </c>
      <c r="E289" s="124" t="s">
        <v>147</v>
      </c>
    </row>
    <row r="290" ht="14.25" customHeight="1">
      <c r="D290" s="123" t="s">
        <v>451</v>
      </c>
      <c r="E290" s="124" t="s">
        <v>147</v>
      </c>
    </row>
    <row r="291" ht="14.25" customHeight="1">
      <c r="D291" s="123" t="s">
        <v>452</v>
      </c>
      <c r="E291" s="124" t="s">
        <v>147</v>
      </c>
    </row>
    <row r="292" ht="14.25" customHeight="1">
      <c r="D292" s="123" t="s">
        <v>453</v>
      </c>
      <c r="E292" s="124" t="s">
        <v>435</v>
      </c>
    </row>
    <row r="293" ht="14.25" customHeight="1">
      <c r="D293" s="123" t="s">
        <v>454</v>
      </c>
      <c r="E293" s="124" t="s">
        <v>147</v>
      </c>
    </row>
    <row r="294" ht="14.25" customHeight="1">
      <c r="D294" s="123" t="s">
        <v>455</v>
      </c>
      <c r="E294" s="124" t="s">
        <v>147</v>
      </c>
    </row>
    <row r="295" ht="14.25" customHeight="1">
      <c r="D295" s="123" t="s">
        <v>456</v>
      </c>
      <c r="E295" s="124" t="s">
        <v>435</v>
      </c>
    </row>
    <row r="296" ht="14.25" customHeight="1">
      <c r="D296" s="123" t="s">
        <v>457</v>
      </c>
      <c r="E296" s="124" t="s">
        <v>147</v>
      </c>
    </row>
    <row r="297" ht="14.25" customHeight="1">
      <c r="D297" s="123" t="s">
        <v>458</v>
      </c>
      <c r="E297" s="124" t="s">
        <v>147</v>
      </c>
    </row>
    <row r="298" ht="14.25" customHeight="1">
      <c r="D298" s="123" t="s">
        <v>459</v>
      </c>
      <c r="E298" s="124" t="s">
        <v>147</v>
      </c>
    </row>
    <row r="299" ht="14.25" customHeight="1">
      <c r="D299" s="123" t="s">
        <v>460</v>
      </c>
      <c r="E299" s="124" t="s">
        <v>147</v>
      </c>
    </row>
    <row r="300" ht="14.25" customHeight="1">
      <c r="D300" s="123" t="s">
        <v>461</v>
      </c>
      <c r="E300" s="124" t="s">
        <v>147</v>
      </c>
    </row>
    <row r="301" ht="14.25" customHeight="1">
      <c r="D301" s="123" t="s">
        <v>462</v>
      </c>
      <c r="E301" s="124" t="s">
        <v>147</v>
      </c>
    </row>
    <row r="302" ht="14.25" customHeight="1">
      <c r="D302" s="123" t="s">
        <v>463</v>
      </c>
      <c r="E302" s="124" t="s">
        <v>435</v>
      </c>
    </row>
    <row r="303" ht="14.25" customHeight="1">
      <c r="D303" s="123" t="s">
        <v>464</v>
      </c>
      <c r="E303" s="124" t="s">
        <v>147</v>
      </c>
    </row>
    <row r="304" ht="14.25" customHeight="1">
      <c r="D304" s="123" t="s">
        <v>465</v>
      </c>
      <c r="E304" s="124" t="s">
        <v>147</v>
      </c>
    </row>
    <row r="305" ht="14.25" customHeight="1">
      <c r="D305" s="123" t="s">
        <v>466</v>
      </c>
      <c r="E305" s="124" t="s">
        <v>147</v>
      </c>
    </row>
    <row r="306" ht="14.25" customHeight="1">
      <c r="D306" s="123" t="s">
        <v>467</v>
      </c>
      <c r="E306" s="124" t="s">
        <v>147</v>
      </c>
    </row>
    <row r="307" ht="14.25" customHeight="1">
      <c r="D307" s="123" t="s">
        <v>468</v>
      </c>
      <c r="E307" s="124" t="s">
        <v>147</v>
      </c>
    </row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0">
    <mergeCell ref="C2:C12"/>
    <mergeCell ref="C13:C17"/>
    <mergeCell ref="C18:C33"/>
    <mergeCell ref="C34:C40"/>
    <mergeCell ref="C41:C60"/>
    <mergeCell ref="C61:C79"/>
    <mergeCell ref="C80:C92"/>
    <mergeCell ref="C165:C188"/>
    <mergeCell ref="C189:C210"/>
    <mergeCell ref="C211:C231"/>
    <mergeCell ref="C232:C238"/>
    <mergeCell ref="C239:C251"/>
    <mergeCell ref="C252:C307"/>
    <mergeCell ref="C93:C102"/>
    <mergeCell ref="C103:C114"/>
    <mergeCell ref="C115:C125"/>
    <mergeCell ref="C126:C136"/>
    <mergeCell ref="C137:C141"/>
    <mergeCell ref="C142:C154"/>
    <mergeCell ref="C155:C164"/>
  </mergeCells>
  <printOptions/>
  <pageMargins bottom="0.75" footer="0.0" header="0.0" left="0.7" right="0.7" top="0.75"/>
  <pageSetup orientation="landscape"/>
  <drawing r:id="rId1"/>
</worksheet>
</file>